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uphap\Desktop\งบ Q3\"/>
    </mc:Choice>
  </mc:AlternateContent>
  <bookViews>
    <workbookView xWindow="0" yWindow="0" windowWidth="20490" windowHeight="7755" activeTab="7"/>
  </bookViews>
  <sheets>
    <sheet name="BS 3-4" sheetId="1" r:id="rId1"/>
    <sheet name="PL 5-6 " sheetId="7" r:id="rId2"/>
    <sheet name="SH รวม" sheetId="2" state="hidden" r:id="rId3"/>
    <sheet name="SH เฉพาะ" sheetId="5" state="hidden" r:id="rId4"/>
    <sheet name="Change รวม" sheetId="9" state="hidden" r:id="rId5"/>
    <sheet name="CH 7-8" sheetId="12" r:id="rId6"/>
    <sheet name="CH 9-10" sheetId="10" r:id="rId7"/>
    <sheet name="CF 11-12" sheetId="16" r:id="rId8"/>
  </sheets>
  <definedNames>
    <definedName name="_xlnm._FilterDatabase" localSheetId="1" hidden="1">'PL 5-6 '!$H$10:$H$11</definedName>
    <definedName name="_xlnm.Print_Area" localSheetId="0">'BS 3-4'!$A$1:$I$73</definedName>
    <definedName name="_xlnm.Print_Area" localSheetId="7">'CF 11-12'!$A$1:$H$72</definedName>
    <definedName name="_xlnm.Print_Area" localSheetId="5">'CH 7-8'!$A$1:$N$52</definedName>
    <definedName name="_xlnm.Print_Area" localSheetId="6">'CH 9-10'!$A$1:$L$42</definedName>
    <definedName name="_xlnm.Print_Area" localSheetId="4">'Change รวม'!$A$26:$R$67</definedName>
    <definedName name="_xlnm.Print_Area" localSheetId="1">'PL 5-6 '!$A$1:$J$84</definedName>
    <definedName name="_xlnm.Print_Area" localSheetId="3">'SH เฉพาะ'!$A$1:$P$44</definedName>
    <definedName name="_xlnm.Print_Area" localSheetId="2">'SH รวม'!$A$1:$Q$26</definedName>
    <definedName name="_xlnm.Print_Titles" localSheetId="4">'Change รวม'!$1:$9</definedName>
    <definedName name="_xlnm.Print_Titles" localSheetId="3">'SH เฉพาะ'!$1:$8</definedName>
    <definedName name="_xlnm.Print_Titles" localSheetId="2">'SH รวม'!$1:$9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B71" i="16" l="1"/>
  <c r="F71" i="16"/>
  <c r="H68" i="16" l="1"/>
  <c r="F68" i="16"/>
  <c r="D68" i="16"/>
  <c r="B68" i="16"/>
  <c r="H61" i="16"/>
  <c r="F61" i="16"/>
  <c r="D61" i="16"/>
  <c r="B61" i="16"/>
  <c r="H26" i="16"/>
  <c r="H38" i="16" s="1"/>
  <c r="H41" i="16" s="1"/>
  <c r="H70" i="16" s="1"/>
  <c r="H72" i="16" s="1"/>
  <c r="F26" i="16"/>
  <c r="F38" i="16" s="1"/>
  <c r="F41" i="16" s="1"/>
  <c r="D26" i="16"/>
  <c r="D38" i="16" s="1"/>
  <c r="D41" i="16" s="1"/>
  <c r="B26" i="16"/>
  <c r="B38" i="16" s="1"/>
  <c r="B41" i="16" s="1"/>
  <c r="D70" i="16" l="1"/>
  <c r="D72" i="16" s="1"/>
  <c r="B70" i="16"/>
  <c r="B72" i="16" s="1"/>
  <c r="F70" i="16"/>
  <c r="F72" i="16" s="1"/>
  <c r="J33" i="10" l="1"/>
  <c r="L33" i="10" s="1"/>
  <c r="L32" i="10"/>
  <c r="L39" i="12" l="1"/>
  <c r="J39" i="12" l="1"/>
  <c r="I71" i="7" l="1"/>
  <c r="G71" i="7"/>
  <c r="E71" i="7"/>
  <c r="J22" i="7" l="1"/>
  <c r="H22" i="7"/>
  <c r="F22" i="7"/>
  <c r="D22" i="7"/>
  <c r="J15" i="10" l="1"/>
  <c r="J17" i="10" s="1"/>
  <c r="H15" i="10"/>
  <c r="F15" i="10"/>
  <c r="D15" i="10"/>
  <c r="D17" i="10" s="1"/>
  <c r="L14" i="10"/>
  <c r="N39" i="12"/>
  <c r="N11" i="12"/>
  <c r="H21" i="12"/>
  <c r="F21" i="12"/>
  <c r="D21" i="12"/>
  <c r="L21" i="12"/>
  <c r="N19" i="12"/>
  <c r="L16" i="12"/>
  <c r="J16" i="12"/>
  <c r="H16" i="12"/>
  <c r="F16" i="12"/>
  <c r="D16" i="12"/>
  <c r="D23" i="12" s="1"/>
  <c r="N15" i="12"/>
  <c r="N16" i="12" s="1"/>
  <c r="J81" i="7"/>
  <c r="J65" i="7"/>
  <c r="J57" i="7"/>
  <c r="F81" i="7"/>
  <c r="F65" i="7"/>
  <c r="F57" i="7"/>
  <c r="F67" i="7" s="1"/>
  <c r="J39" i="7"/>
  <c r="J14" i="7"/>
  <c r="F39" i="7"/>
  <c r="F14" i="7"/>
  <c r="H75" i="1"/>
  <c r="F75" i="1"/>
  <c r="D75" i="1"/>
  <c r="I70" i="1"/>
  <c r="E70" i="1"/>
  <c r="I53" i="1"/>
  <c r="G53" i="1"/>
  <c r="E53" i="1"/>
  <c r="C53" i="1"/>
  <c r="I47" i="1"/>
  <c r="I55" i="1" s="1"/>
  <c r="G47" i="1"/>
  <c r="E47" i="1"/>
  <c r="E55" i="1" s="1"/>
  <c r="C47" i="1"/>
  <c r="I27" i="1"/>
  <c r="G27" i="1"/>
  <c r="E27" i="1"/>
  <c r="C27" i="1"/>
  <c r="I17" i="1"/>
  <c r="I29" i="1" s="1"/>
  <c r="G17" i="1"/>
  <c r="E17" i="1"/>
  <c r="E29" i="1" s="1"/>
  <c r="C17" i="1"/>
  <c r="J67" i="7" l="1"/>
  <c r="H23" i="12"/>
  <c r="F23" i="12"/>
  <c r="I72" i="1"/>
  <c r="I75" i="1" s="1"/>
  <c r="C55" i="1"/>
  <c r="F71" i="7"/>
  <c r="F73" i="7"/>
  <c r="F84" i="7" s="1"/>
  <c r="J73" i="7"/>
  <c r="J82" i="7" s="1"/>
  <c r="J71" i="7"/>
  <c r="F24" i="7"/>
  <c r="F28" i="7" s="1"/>
  <c r="J24" i="7"/>
  <c r="J28" i="7" s="1"/>
  <c r="G55" i="1"/>
  <c r="F17" i="10"/>
  <c r="H17" i="10"/>
  <c r="L15" i="10"/>
  <c r="L11" i="10"/>
  <c r="N20" i="12"/>
  <c r="N21" i="12" s="1"/>
  <c r="N23" i="12" s="1"/>
  <c r="J21" i="12"/>
  <c r="J23" i="12" s="1"/>
  <c r="L23" i="12"/>
  <c r="G29" i="1"/>
  <c r="C29" i="1"/>
  <c r="E72" i="1"/>
  <c r="E75" i="1" s="1"/>
  <c r="J84" i="7" l="1"/>
  <c r="F82" i="7"/>
  <c r="J30" i="7"/>
  <c r="F30" i="7"/>
  <c r="L17" i="10"/>
  <c r="F40" i="7" l="1"/>
  <c r="F42" i="7"/>
  <c r="J42" i="7"/>
  <c r="J40" i="7"/>
  <c r="N43" i="12"/>
  <c r="C80" i="7" l="1"/>
  <c r="C73" i="12"/>
  <c r="C73" i="10"/>
  <c r="H37" i="10" l="1"/>
  <c r="H39" i="10" s="1"/>
  <c r="F37" i="10"/>
  <c r="F39" i="10" s="1"/>
  <c r="D37" i="10"/>
  <c r="D39" i="10" s="1"/>
  <c r="N48" i="12"/>
  <c r="L28" i="10" l="1"/>
  <c r="L49" i="12"/>
  <c r="H49" i="12"/>
  <c r="F49" i="12"/>
  <c r="D49" i="12"/>
  <c r="L44" i="12"/>
  <c r="J44" i="12"/>
  <c r="H44" i="12"/>
  <c r="F44" i="12"/>
  <c r="D44" i="12"/>
  <c r="N44" i="12"/>
  <c r="H81" i="7"/>
  <c r="D81" i="7"/>
  <c r="H65" i="7"/>
  <c r="D65" i="7"/>
  <c r="H57" i="7"/>
  <c r="D57" i="7"/>
  <c r="H39" i="7"/>
  <c r="D39" i="7"/>
  <c r="H14" i="7"/>
  <c r="D14" i="7"/>
  <c r="H67" i="7" l="1"/>
  <c r="H71" i="7" s="1"/>
  <c r="H73" i="7" s="1"/>
  <c r="G68" i="1" s="1"/>
  <c r="D67" i="7"/>
  <c r="D71" i="7" s="1"/>
  <c r="D73" i="7" s="1"/>
  <c r="D24" i="7"/>
  <c r="D28" i="7" s="1"/>
  <c r="H24" i="7"/>
  <c r="D51" i="12"/>
  <c r="L51" i="12"/>
  <c r="C69" i="1" s="1"/>
  <c r="F51" i="12"/>
  <c r="H51" i="12"/>
  <c r="H28" i="7" l="1"/>
  <c r="H30" i="7" s="1"/>
  <c r="C68" i="1"/>
  <c r="C70" i="1" s="1"/>
  <c r="C72" i="1" s="1"/>
  <c r="C75" i="1" s="1"/>
  <c r="D84" i="7"/>
  <c r="J36" i="10"/>
  <c r="L36" i="10" s="1"/>
  <c r="D30" i="7"/>
  <c r="H40" i="7" l="1"/>
  <c r="H42" i="7"/>
  <c r="D82" i="7"/>
  <c r="J37" i="10"/>
  <c r="J39" i="10" s="1"/>
  <c r="D42" i="7"/>
  <c r="H82" i="7"/>
  <c r="G70" i="1" s="1"/>
  <c r="H84" i="7"/>
  <c r="J47" i="12"/>
  <c r="D40" i="7"/>
  <c r="G72" i="1" l="1"/>
  <c r="G75" i="1" s="1"/>
  <c r="L37" i="10"/>
  <c r="L39" i="10" s="1"/>
  <c r="N39" i="10" s="1"/>
  <c r="N47" i="12"/>
  <c r="N49" i="12" s="1"/>
  <c r="N51" i="12" s="1"/>
  <c r="P51" i="12" s="1"/>
  <c r="J49" i="12"/>
  <c r="J51" i="12" s="1"/>
  <c r="R42" i="9"/>
  <c r="L64" i="9"/>
  <c r="L66" i="9" s="1"/>
  <c r="J64" i="9"/>
  <c r="J66" i="9" s="1"/>
  <c r="H64" i="9"/>
  <c r="H66" i="9" s="1"/>
  <c r="F64" i="9"/>
  <c r="F66" i="9"/>
  <c r="D64" i="9"/>
  <c r="D66" i="9" s="1"/>
  <c r="R63" i="9"/>
  <c r="R62" i="9"/>
  <c r="R59" i="9"/>
  <c r="L43" i="9"/>
  <c r="L45" i="9" s="1"/>
  <c r="J43" i="9"/>
  <c r="J45" i="9" s="1"/>
  <c r="H43" i="9"/>
  <c r="H45" i="9" s="1"/>
  <c r="F43" i="9"/>
  <c r="F45" i="9" s="1"/>
  <c r="D43" i="9"/>
  <c r="D45" i="9" s="1"/>
  <c r="N43" i="9"/>
  <c r="N45" i="9" s="1"/>
  <c r="R38" i="9"/>
  <c r="N22" i="9"/>
  <c r="L22" i="9"/>
  <c r="J22" i="9"/>
  <c r="H22" i="9"/>
  <c r="F22" i="9"/>
  <c r="D22" i="9"/>
  <c r="R21" i="9"/>
  <c r="R20" i="9"/>
  <c r="R22" i="9" s="1"/>
  <c r="N17" i="9"/>
  <c r="L17" i="9"/>
  <c r="L24" i="9" s="1"/>
  <c r="J17" i="9"/>
  <c r="H17" i="9"/>
  <c r="H24" i="9" s="1"/>
  <c r="F17" i="9"/>
  <c r="F24" i="9" s="1"/>
  <c r="D17" i="9"/>
  <c r="D24" i="9" s="1"/>
  <c r="R16" i="9"/>
  <c r="R15" i="9"/>
  <c r="R14" i="9"/>
  <c r="R17" i="9" s="1"/>
  <c r="R10" i="9"/>
  <c r="L23" i="5"/>
  <c r="L25" i="5" s="1"/>
  <c r="J23" i="5"/>
  <c r="J25" i="5"/>
  <c r="H23" i="5"/>
  <c r="H25" i="5"/>
  <c r="F23" i="5"/>
  <c r="F25" i="5" s="1"/>
  <c r="D23" i="5"/>
  <c r="D25" i="5" s="1"/>
  <c r="P22" i="5"/>
  <c r="N23" i="5"/>
  <c r="N25" i="5" s="1"/>
  <c r="P18" i="5"/>
  <c r="P17" i="5"/>
  <c r="P16" i="5"/>
  <c r="P12" i="5"/>
  <c r="P10" i="5"/>
  <c r="O23" i="2"/>
  <c r="O25" i="2" s="1"/>
  <c r="P30" i="5"/>
  <c r="Q13" i="2"/>
  <c r="L41" i="5"/>
  <c r="L43" i="5" s="1"/>
  <c r="J41" i="5"/>
  <c r="J43" i="5" s="1"/>
  <c r="H41" i="5"/>
  <c r="H43" i="5" s="1"/>
  <c r="F41" i="5"/>
  <c r="F43" i="5" s="1"/>
  <c r="D41" i="5"/>
  <c r="D43" i="5" s="1"/>
  <c r="P40" i="5"/>
  <c r="P36" i="5"/>
  <c r="P35" i="5"/>
  <c r="P34" i="5"/>
  <c r="P28" i="5"/>
  <c r="K23" i="2"/>
  <c r="K25" i="2" s="1"/>
  <c r="I23" i="2"/>
  <c r="I25" i="2" s="1"/>
  <c r="G23" i="2"/>
  <c r="G25" i="2" s="1"/>
  <c r="E23" i="2"/>
  <c r="E25" i="2" s="1"/>
  <c r="C23" i="2"/>
  <c r="C25" i="2" s="1"/>
  <c r="Q18" i="2"/>
  <c r="Q17" i="2"/>
  <c r="Q16" i="2"/>
  <c r="Q11" i="2"/>
  <c r="Q22" i="2"/>
  <c r="P21" i="5"/>
  <c r="P23" i="5" s="1"/>
  <c r="N41" i="5"/>
  <c r="N43" i="5" s="1"/>
  <c r="M23" i="2"/>
  <c r="M25" i="2"/>
  <c r="Q21" i="2"/>
  <c r="Q23" i="2" s="1"/>
  <c r="P39" i="5"/>
  <c r="P41" i="5" s="1"/>
  <c r="R41" i="9"/>
  <c r="R43" i="9" s="1"/>
  <c r="P43" i="9"/>
  <c r="P45" i="9" s="1"/>
  <c r="N24" i="9"/>
  <c r="P37" i="5" l="1"/>
  <c r="P19" i="5"/>
  <c r="P25" i="5" s="1"/>
  <c r="Q19" i="2"/>
  <c r="J24" i="9"/>
  <c r="R64" i="9"/>
  <c r="R66" i="9" s="1"/>
  <c r="S66" i="9" s="1"/>
  <c r="N64" i="9"/>
  <c r="N66" i="9" s="1"/>
  <c r="P64" i="9"/>
  <c r="P66" i="9" s="1"/>
  <c r="R24" i="9"/>
  <c r="R45" i="9"/>
  <c r="Q25" i="2"/>
  <c r="R25" i="2" s="1"/>
  <c r="P43" i="5"/>
  <c r="Q43" i="5" s="1"/>
</calcChain>
</file>

<file path=xl/sharedStrings.xml><?xml version="1.0" encoding="utf-8"?>
<sst xmlns="http://schemas.openxmlformats.org/spreadsheetml/2006/main" count="526" uniqueCount="195">
  <si>
    <t>หมายเหตุ</t>
  </si>
  <si>
    <t>สินทรัพย์หมุนเวียน</t>
  </si>
  <si>
    <t>รวมสินทรัพย์หมุนเวียน</t>
  </si>
  <si>
    <t>สินทรัพย์ไม่หมุนเวียน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</si>
  <si>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</si>
  <si>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</si>
  <si>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</si>
  <si>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</si>
  <si>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เจ้าหนี้การค้า</t>
  </si>
  <si>
    <t>รวมหนี้สินหมุนเวียน</t>
  </si>
  <si>
    <t>ส่วนของผู้ถือหุ้น</t>
  </si>
  <si>
    <t>กำไรสะสม</t>
  </si>
  <si>
    <t>รวมส่วนของผู้ถือหุ้น</t>
  </si>
  <si>
    <t>รวมหนี้สินและส่วนของผู้ถือหุ้น</t>
  </si>
  <si>
    <t xml:space="preserve">รายได้ </t>
  </si>
  <si>
    <t>ดอกเบี้ยรับ</t>
  </si>
  <si>
    <t xml:space="preserve">รายได้อื่น  </t>
  </si>
  <si>
    <t>รวมรายได้</t>
  </si>
  <si>
    <t>สินทรัพย์</t>
  </si>
  <si>
    <t>ทุนเรือนหุ้น</t>
  </si>
  <si>
    <t>ที่ออก</t>
  </si>
  <si>
    <t>และชำระแล้ว</t>
  </si>
  <si>
    <t>ยังไม่ได้จัดสรร</t>
  </si>
  <si>
    <t>กระแสเงินสดจากกิจกรรมดำเนินงาน</t>
  </si>
  <si>
    <t>ลูกหนี้การค้า</t>
  </si>
  <si>
    <t>สินค้าคงเหลือ</t>
  </si>
  <si>
    <t>กระแสเงินสดจากกิจกรรมลงทุน</t>
  </si>
  <si>
    <t>รายได้ตามสัญญา</t>
  </si>
  <si>
    <t>ต้นทุนงานตามสัญญา</t>
  </si>
  <si>
    <t>เงินสดและรายการเทียบเท่าเงินสด</t>
  </si>
  <si>
    <t xml:space="preserve">ทุนเรือนหุ้น </t>
  </si>
  <si>
    <t xml:space="preserve">   ทุนจดทะเบียน </t>
  </si>
  <si>
    <t>การเปลี่ยนแปลงในสินทรัพย์และหนี้สินดำเนินงาน</t>
  </si>
  <si>
    <t xml:space="preserve">สินทรัพย์ไม่หมุนเวียนอื่น </t>
  </si>
  <si>
    <t>ค่าใช้จ่าย</t>
  </si>
  <si>
    <t>รวมค่าใช้จ่าย</t>
  </si>
  <si>
    <t>สินทรัพย์ไม่หมุนเวียนอื่น</t>
  </si>
  <si>
    <t>กำไรจากอัตราแลกเปลี่ยนสุทธิ</t>
  </si>
  <si>
    <t>ค่าเสื่อมราคาและค่าตัดจำหน่าย</t>
  </si>
  <si>
    <t>ค่าใช้จ่ายในการบริหาร</t>
  </si>
  <si>
    <t>สำรองตามกฎหมาย</t>
  </si>
  <si>
    <t>รวมส่วนของ</t>
  </si>
  <si>
    <t>ผู้ถือหุ้น</t>
  </si>
  <si>
    <t>หุ้นสามัญ</t>
  </si>
  <si>
    <t>ส่วนเกินมูลค่า</t>
  </si>
  <si>
    <t>หนี้สินไม่หมุนเวียน</t>
  </si>
  <si>
    <t>รวมหนี้สินไม่หมุนเวียน</t>
  </si>
  <si>
    <t>รวมหนี้สิน</t>
  </si>
  <si>
    <t>ส่วนเกินทุน</t>
  </si>
  <si>
    <t xml:space="preserve">   ส่วนเกินมูลค่าหุ้นสามัญ</t>
  </si>
  <si>
    <t xml:space="preserve">   จัดสรรแล้ว</t>
  </si>
  <si>
    <t xml:space="preserve">   ยังไม่ได้จัดสรร</t>
  </si>
  <si>
    <t>งบแสดงฐานะการเงิน</t>
  </si>
  <si>
    <t xml:space="preserve">      ทุนสำรองตามกฎหมาย </t>
  </si>
  <si>
    <t xml:space="preserve">จัดสรรเป็นทุน </t>
  </si>
  <si>
    <t>31 ธันวาคม</t>
  </si>
  <si>
    <t>(พันบาท)</t>
  </si>
  <si>
    <t>หุ้นทุนซื้อคืน</t>
  </si>
  <si>
    <t>สำรองหุ้นทุนซื้อคืน</t>
  </si>
  <si>
    <t>เจ้าหนี้อื่น</t>
  </si>
  <si>
    <t>ลูกหนี้อื่น</t>
  </si>
  <si>
    <t>งบกำไรขาดทุนเบ็ดเสร็จ (ไม่ได้ตรวจสอบ)</t>
  </si>
  <si>
    <t>สำหรับงวดสามเดือนสิ้นสุด</t>
  </si>
  <si>
    <t>งบแสดงการเปลี่ยนแปลงส่วนของผู้ถือหุ้น (ไม่ได้ตรวจสอบ)</t>
  </si>
  <si>
    <t>รายการกับผู้ถือหุ้น</t>
  </si>
  <si>
    <t xml:space="preserve">    เงินทุนที่จัดสรรส่วนทุนให้ผู้ถือหุ้น</t>
  </si>
  <si>
    <t xml:space="preserve">    ซื้อหุ้นทุนซื้อคืน</t>
  </si>
  <si>
    <t xml:space="preserve">    โอนไปสำรองหุ้นทุนซื้อคืน</t>
  </si>
  <si>
    <t xml:space="preserve">    เงินปันผลให้ผู้ถือหุ้นของบริษัท</t>
  </si>
  <si>
    <t xml:space="preserve">    รวมเงินทุนที่จัดสรรส่วนทุนให้ผู้ถือหุ้น</t>
  </si>
  <si>
    <t>กำไรขาดทุนเบ็ดเสร็จสำหรับงวด</t>
  </si>
  <si>
    <t>รวมกำไรขาดทุนเบ็ดเสร็จสำหรับงวด</t>
  </si>
  <si>
    <t>งบกระแสเงินสด (ไม่ได้ตรวจสอบ)</t>
  </si>
  <si>
    <t xml:space="preserve">     กำไรขาดทุนเบ็ดเสร็จอื่น</t>
  </si>
  <si>
    <t>สินทรัพย์ภาษีเงินได้รอการตัดบัญชี</t>
  </si>
  <si>
    <t xml:space="preserve">ผลกระทบจากการเปลี่ยนแปลงนโยบายการบัญชี </t>
  </si>
  <si>
    <t xml:space="preserve">     กำไรสำหรับงวด</t>
  </si>
  <si>
    <t>ยอดคงเหลือ ณ วันที่ 1 มกราคม 2557 ตามที่รายงานในงวดก่อน</t>
  </si>
  <si>
    <t>สำหรับงวดสามเดือนสิ้นสุดวันที่ 31 มีนาคม 2558</t>
  </si>
  <si>
    <t>ยอดคงเหลือ ณ วันที่ 1 มกราคม 2558</t>
  </si>
  <si>
    <t>ยอดคงเหลือ ณ วันที่ 31 มีนาคม 2558</t>
  </si>
  <si>
    <t>งบการเงินรวม</t>
  </si>
  <si>
    <t>งบการเงินเฉพาะกิจการ</t>
  </si>
  <si>
    <t>เงินลงทุนในบริษัทย่อย</t>
  </si>
  <si>
    <t>องค์ประกอบอื่นของส่วนของผู้ถือหุ้น</t>
  </si>
  <si>
    <t>บริษัท ยูนิมิต เอนจิเนียริ่ง จำกัด (มหาชน) และบริษัทย่อย</t>
  </si>
  <si>
    <t>รายการกับผู้ถือหุ้นที่บันทึกโดยตรงเข้าส่วนของผู้ถือหุ้น</t>
  </si>
  <si>
    <t>องค์ประกอบอื่น</t>
  </si>
  <si>
    <t>ของส่วนของผู้ถือหุ้น</t>
  </si>
  <si>
    <t>ผลต่างจากการ</t>
  </si>
  <si>
    <t>แปลงค่างบการเงิน</t>
  </si>
  <si>
    <t>สำหรับงวดสามเดือนสิ้นสุดวันที่ 31 มีนาคม 2559</t>
  </si>
  <si>
    <t>ยอดคงเหลือ ณ วันที่ 1 มกราคม 2559</t>
  </si>
  <si>
    <t>ยอดคงเหลือ ณ วันที่ 31 มีนาคม 2559</t>
  </si>
  <si>
    <t>ส่วนเกิน</t>
  </si>
  <si>
    <t>จัดสรรเป็น</t>
  </si>
  <si>
    <t>มูลค่า</t>
  </si>
  <si>
    <t>ทุนสำรอง</t>
  </si>
  <si>
    <t>สำรอง</t>
  </si>
  <si>
    <t>ตามกฎหมาย</t>
  </si>
  <si>
    <t>สำหรับงวดเก้าเดือนสิ้นสุดวันที่ 30 กันยายน 2556</t>
  </si>
  <si>
    <t>ยอดคงเหลือ ณ วันที่ 1 มกราคม 2556</t>
  </si>
  <si>
    <t>ยอดคงเหลือ ณ วันที่ 30 กันยายน 2556</t>
  </si>
  <si>
    <t>ของ</t>
  </si>
  <si>
    <t>ผลต่างจาก</t>
  </si>
  <si>
    <t>การแปลงค่า</t>
  </si>
  <si>
    <t>งบการเงิน</t>
  </si>
  <si>
    <t xml:space="preserve"> งบการเงินเฉพาะกิจการ</t>
  </si>
  <si>
    <t>เงินฝากระยะสั้นกับสถาบันการเงิน</t>
  </si>
  <si>
    <t xml:space="preserve">    กำไรหรือขาดทุนในภายหลัง</t>
  </si>
  <si>
    <t>รายการที่อาจถูกจัดประเภทใหม่ไว้ใน</t>
  </si>
  <si>
    <t>จ่ายภาษีเงินได้</t>
  </si>
  <si>
    <t>ประมาณการหนี้สินสำหรับผลประโยชน์พนักงาน</t>
  </si>
  <si>
    <t>(ไม่ได้ตรวจสอบ)</t>
  </si>
  <si>
    <t>จ่ายประมาณการหนี้สินสำหรับผลประโยชน์พนักงาน</t>
  </si>
  <si>
    <t>เงินสดจ่ายเพื่อซื้อสินทรัพย์ไม่มีตัวตน</t>
  </si>
  <si>
    <t>ผลต่างของอัตราแลกเปลี่ยนจากการแปลงค่างบการเงิน</t>
  </si>
  <si>
    <t>ผลขาดทุนจากการประมาณการตามหลัก</t>
  </si>
  <si>
    <t xml:space="preserve">    คณิตศาสตร์ประกันภัย</t>
  </si>
  <si>
    <t>ต้นทุนทางการเงิน</t>
  </si>
  <si>
    <t>ค่าเผื่อผลขาดทุนจากงานตามสัญญา</t>
  </si>
  <si>
    <t>ที่ยังไม่เรียกเก็บจากลูกค้า</t>
  </si>
  <si>
    <t>เงินจ่ายสุทธิจากการลงทุนในบริษัทย่อย</t>
  </si>
  <si>
    <t>เงินสดจ่ายสำหรับสิทธิการใช้ที่ดิน</t>
  </si>
  <si>
    <t>กระแสเงินสดจากกิจกรรมจัดหาเงิน</t>
  </si>
  <si>
    <t>จ่ายต้นทุนทางการเงิน</t>
  </si>
  <si>
    <t>จ่ายเงินปันผลให้ผู้ถือหุ้นของบริษัท</t>
  </si>
  <si>
    <t>กระแสเงินสดสุทธิใช้ไปในกิจกรรมจัดหาเงิน</t>
  </si>
  <si>
    <t>ค่าใช้จ่ายในการจัดจำหน่าย</t>
  </si>
  <si>
    <t>กำไรขาดทุนเบ็ดเสร็จอื่น</t>
  </si>
  <si>
    <t xml:space="preserve">     ขาดทุนสำหรับงวด</t>
  </si>
  <si>
    <t>กลับรายการค่าเผื่อมูลค่าสินค้าลดลง</t>
  </si>
  <si>
    <t>เงินสดรับจากการขายอุปกรณ์</t>
  </si>
  <si>
    <t>เงินสดและรายการเทียบเท่าเงินสด ณ วันที่ 1 มกราคม</t>
  </si>
  <si>
    <t xml:space="preserve">    การจัดสรรส่วนทุนให้ผู้ถือหุ้น</t>
  </si>
  <si>
    <t xml:space="preserve">    รวมการจัดสรรส่วนทุนให้ผู้ถือหุ้น</t>
  </si>
  <si>
    <t>องค์ประกอบอื่น
ของ
ส่วนของผู้ถือหุ้น</t>
  </si>
  <si>
    <t>ปรับรายการที่กระทบกำไร (ขาดทุน) เป็นเงินสดรับ (จ่าย)</t>
  </si>
  <si>
    <t>เงินสดจ่ายเพื่อชำระค่าหุ้นให้แก่บริษัทย่อย</t>
  </si>
  <si>
    <t>หนี้สินหมุนเวียนอื่น</t>
  </si>
  <si>
    <t>ยอดคงเหลือ ณ วันที่ 1 มกราคม 2562</t>
  </si>
  <si>
    <t>มูลค่างานตามสัญญาระหว่างทำที่ยังไม่เรียกเก็บจากลูกค้า</t>
  </si>
  <si>
    <t>เงินให้กู้ยืมระยะยาว</t>
  </si>
  <si>
    <t>ขาดทุนจากอัตราแลกเปลี่ยนสุทธิ</t>
  </si>
  <si>
    <t>กำไรขาดทุนเบ็ดเสร็จรวมสำหรับงวด</t>
  </si>
  <si>
    <t>เงินฝากระยะสั้นกับสถาบันการเงินลดลง</t>
  </si>
  <si>
    <t>เงินสดจ่ายเงินให้กู้ยืมแก่กิจการที่เกี่ยวข้องกัน</t>
  </si>
  <si>
    <t>30 กันยายน</t>
  </si>
  <si>
    <t>วันที่ 30 กันยายน</t>
  </si>
  <si>
    <t>สำหรับงวดเก้าเดือนสิ้นสุด</t>
  </si>
  <si>
    <t>สำหรับงวดเก้าเดือนสิ้นสุดวันที่ 30 กันยายน 2562</t>
  </si>
  <si>
    <t>เงินสดและรายการเทียบเท่าเงินสด ณ วันที่ 30 กันยายน</t>
  </si>
  <si>
    <t>ค่าใช้จ่าย (รายได้) ภาษีเงินได้</t>
  </si>
  <si>
    <t>ที่ดิน อาคารและอุปกรณ์</t>
  </si>
  <si>
    <t>สินทรัพย์ไม่มีตัวตน</t>
  </si>
  <si>
    <t>ยอดคงเหลือ ณ วันที่ 30 กันยายน 2562</t>
  </si>
  <si>
    <t>กำไรขาดทุนเบ็ดเสร็จอื่นสำหรับงวด</t>
  </si>
  <si>
    <t xml:space="preserve"> </t>
  </si>
  <si>
    <t>มูลค่างานตามสัญญาระหว่างทำที่ยัง</t>
  </si>
  <si>
    <t xml:space="preserve">    ไม่เรียกเก็บจากลูกค้า</t>
  </si>
  <si>
    <r>
      <t>สินทรัพย์สิทธิการใช้</t>
    </r>
    <r>
      <rPr>
        <i/>
        <sz val="15"/>
        <rFont val="Angsana New"/>
        <family val="1"/>
      </rPr>
      <t xml:space="preserve"> (2562: สิทธิการใช้ที่ดิน)</t>
    </r>
  </si>
  <si>
    <t>จำนวนที่เรียกเก็บจากลูกค้าสูงกว่ามูลค่างาน</t>
  </si>
  <si>
    <t xml:space="preserve">   ตามสัญญาระหว่างทำ</t>
  </si>
  <si>
    <t>ประมาณการหนี้สินไม่หมุนเวียน</t>
  </si>
  <si>
    <t xml:space="preserve">   สำหรับผลประโยชน์พนักงาน</t>
  </si>
  <si>
    <t xml:space="preserve">   (หุ้นสามัญ 570,510,600 หุ้น มูลค่า 0.25 บาทต่อหุ้น)</t>
  </si>
  <si>
    <t>ส่วนเกินมูลค่าหุ้น</t>
  </si>
  <si>
    <t>สำหรับงวดเก้าเดือนสิ้นสุดวันที่ 30 กันยายน 2563</t>
  </si>
  <si>
    <t>ยอดคงเหลือ ณ วันที่ 1 มกราคม 2563</t>
  </si>
  <si>
    <t>ยอดคงเหลือ ณ วันที่ 30 กันยายน 2563</t>
  </si>
  <si>
    <t>กำไร (ขาดทุน) จากกิจกรรมดำเนินงาน</t>
  </si>
  <si>
    <t>ขาดทุนจากการเปลี่ยนแปลงมูลค่ายุติธรรม</t>
  </si>
  <si>
    <t xml:space="preserve">    ของสินทรัพย์ทางการเงินที่วัดมูลค่า</t>
  </si>
  <si>
    <t xml:space="preserve">    ด้วยมูลค่ายุติธรรมผ่านกำไรขาดทุน</t>
  </si>
  <si>
    <t>กำไร (ขาดทุน) ก่อนภาษีเงินได้</t>
  </si>
  <si>
    <t>กำไร (ขาดทุน) สำหรับงวด</t>
  </si>
  <si>
    <r>
      <t xml:space="preserve">กำไร (ขาดทุน) ต่อหุ้นขั้นพื้นฐาน </t>
    </r>
    <r>
      <rPr>
        <b/>
        <i/>
        <sz val="15"/>
        <rFont val="Angsana New"/>
        <family val="1"/>
      </rPr>
      <t>(บาท)</t>
    </r>
  </si>
  <si>
    <t>กลับรายการหนี้สงสัยจะสูญ</t>
  </si>
  <si>
    <t>ขาดทุนจากการเปลี่ยนแปลงมูลค่ายุติธรรมของสินทรัพย์ทาง</t>
  </si>
  <si>
    <t>จำนวนที่เรียกเก็บจากลูกค้าสูงกว่ามูลค่างานตามสัญญาระหว่างทำ</t>
  </si>
  <si>
    <t>กระแสเงินสดสุทธิได้มาจาก (ใช้ไปใน) การดำเนินงาน</t>
  </si>
  <si>
    <t>กระแสเงินสดสุทธิได้มาจากกิจกรรมลงทุน</t>
  </si>
  <si>
    <t>เงินสดและรายการเทียบเท่าเงินสดเพิ่มขึ้น (ลดลง) สุทธิ</t>
  </si>
  <si>
    <t>7, 8</t>
  </si>
  <si>
    <t xml:space="preserve">    การเงินที่วัดมูลค่าด้วยมูลค่ายุติธรรมผ่านกำไรขาดทุน</t>
  </si>
  <si>
    <t>กระแสเงินสดสุทธิได้มาจาก (ใช้ไปใน) กิจกรรมดำเนินงาน</t>
  </si>
  <si>
    <t>เงินสดจ่ายเพื่อซื้ออุปกรณ์</t>
  </si>
  <si>
    <r>
      <t xml:space="preserve">เงินสดจ่ายชำระหนี้สินตามสัญญาเช่า </t>
    </r>
    <r>
      <rPr>
        <i/>
        <sz val="15"/>
        <rFont val="Angsana New"/>
        <family val="1"/>
      </rPr>
      <t>(2562: เงินสดที่ผู้เช่าจ่ายเพื่อ</t>
    </r>
  </si>
  <si>
    <t xml:space="preserve">   ลดจำนวนหนี้สินซึ่งเกิดขึ้นจากสัญญาเช่าการเงิน)</t>
  </si>
  <si>
    <t>กำไรจากอัตราแลกเปลี่ยนที่ยังไม่เกิดขึ้นจริง</t>
  </si>
  <si>
    <t>กำไรจากการจำหน่ายและตัดจำหน่ายอุปกรณ์</t>
  </si>
  <si>
    <t xml:space="preserve">ส่วนของหนี้สินตามสัญญาเช่าที่ถึงกำหนดชำระภายในหนึ่งปี  </t>
  </si>
  <si>
    <t xml:space="preserve">   (2562: หนี้สินตามสัญญาเช่าการเงินที่ถึงกำหนดชำระภายในหนึ่งปี)</t>
  </si>
  <si>
    <r>
      <t>หนี้สินตามสัญญาเช่า</t>
    </r>
    <r>
      <rPr>
        <i/>
        <sz val="15"/>
        <rFont val="Angsana New"/>
        <family val="1"/>
      </rPr>
      <t xml:space="preserve"> (2562: หนี้สินตามสัญญาเช่าการเงิน)</t>
    </r>
  </si>
  <si>
    <t xml:space="preserve">   ทุนที่ออกและชำระแล้ว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</si>
</sst>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(* #,##0.00_);_(* \(#,##0.00\);_(* &quot;-&quot;??_);_(@_)"/>
    <numFmt numFmtId="164" formatCode="#,##0\ ;\(#,##0\)"/>
    <numFmt numFmtId="165" formatCode="_(* #,##0_);_(* \(#,##0\);_(* &quot;-&quot;??_);_(@_)"/>
    <numFmt numFmtId="166" formatCode="#,##0.00\ ;\(#,##0.00\)"/>
    <numFmt numFmtId="167" formatCode="#,##0.000\ ;\(#,##0.000\)"/>
  </numFmts>
  <fonts count="17" x14ac:knownFonts="1">
    <font>
      <sz val="15"/>
      <name val="Angsana New"/>
      <family val="1"/>
    </font>
    <font>
      <sz val="10"/>
      <name val="Arial"/>
      <family val="2"/>
    </font>
    <font>
      <b/>
      <sz val="16"/>
      <name val="Angsana New"/>
      <family val="1"/>
    </font>
    <font>
      <b/>
      <sz val="15"/>
      <name val="Angsana New"/>
      <family val="1"/>
    </font>
    <font>
      <sz val="15"/>
      <name val="Angsana New"/>
      <family val="1"/>
    </font>
    <font>
      <sz val="16"/>
      <name val="Angsana New"/>
      <family val="1"/>
    </font>
    <font>
      <sz val="8"/>
      <name val="Arial"/>
      <family val="2"/>
    </font>
    <font>
      <sz val="15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sz val="10"/>
      <name val="Arial"/>
      <family val="2"/>
    </font>
    <font>
      <b/>
      <i/>
      <sz val="16"/>
      <name val="Angsana New"/>
      <family val="1"/>
    </font>
    <font>
      <sz val="15"/>
      <color theme="0" tint="-4.9989318521683403E-2"/>
      <name val="Angsana New"/>
      <family val="1"/>
    </font>
    <font>
      <b/>
      <sz val="14"/>
      <name val="Angsana New"/>
      <family val="1"/>
    </font>
    <font>
      <i/>
      <sz val="14"/>
      <name val="Angsana New"/>
      <family val="1"/>
    </font>
    <font>
      <sz val="14"/>
      <name val="Angsana New"/>
      <family val="1"/>
    </font>
    <font>
      <i/>
      <sz val="15"/>
      <color theme="0" tint="-4.9989318521683403E-2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80">
    <xf numFmtId="0" fontId="0" fillId="0" borderId="0" xfId="0"/>
    <xf numFmtId="0" fontId="4" fillId="0" borderId="0" xfId="0" applyFont="1" applyAlignment="1"/>
    <xf numFmtId="0" fontId="2" fillId="0" borderId="0" xfId="0" applyFont="1" applyAlignment="1"/>
    <xf numFmtId="0" fontId="5" fillId="0" borderId="0" xfId="0" applyFont="1" applyAlignment="1"/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3" fillId="0" borderId="0" xfId="0" applyFont="1" applyAlignment="1"/>
    <xf numFmtId="0" fontId="7" fillId="0" borderId="0" xfId="0" applyFont="1" applyAlignment="1"/>
    <xf numFmtId="49" fontId="2" fillId="0" borderId="0" xfId="0" applyNumberFormat="1" applyFont="1"/>
    <xf numFmtId="0" fontId="8" fillId="0" borderId="0" xfId="0" applyFont="1" applyAlignment="1">
      <alignment horizontal="center"/>
    </xf>
    <xf numFmtId="0" fontId="4" fillId="0" borderId="0" xfId="0" applyFont="1" applyBorder="1" applyAlignment="1"/>
    <xf numFmtId="0" fontId="8" fillId="0" borderId="0" xfId="0" applyFont="1" applyBorder="1" applyAlignment="1">
      <alignment horizontal="center"/>
    </xf>
    <xf numFmtId="49" fontId="2" fillId="0" borderId="0" xfId="0" applyNumberFormat="1" applyFont="1" applyAlignment="1"/>
    <xf numFmtId="0" fontId="0" fillId="0" borderId="0" xfId="0" applyBorder="1" applyAlignment="1">
      <alignment horizontal="center"/>
    </xf>
    <xf numFmtId="165" fontId="0" fillId="0" borderId="0" xfId="1" quotePrefix="1" applyNumberFormat="1" applyFont="1" applyBorder="1" applyAlignment="1">
      <alignment horizontal="right"/>
    </xf>
    <xf numFmtId="165" fontId="7" fillId="0" borderId="0" xfId="1" applyNumberFormat="1" applyFont="1" applyBorder="1" applyAlignment="1">
      <alignment horizontal="right"/>
    </xf>
    <xf numFmtId="165" fontId="4" fillId="0" borderId="0" xfId="1" applyNumberFormat="1" applyFont="1" applyBorder="1" applyAlignment="1">
      <alignment horizontal="right"/>
    </xf>
    <xf numFmtId="165" fontId="4" fillId="0" borderId="0" xfId="1" applyNumberFormat="1" applyFont="1" applyBorder="1" applyAlignment="1"/>
    <xf numFmtId="165" fontId="0" fillId="0" borderId="0" xfId="1" applyNumberFormat="1" applyFont="1" applyBorder="1" applyAlignment="1"/>
    <xf numFmtId="165" fontId="3" fillId="0" borderId="0" xfId="1" applyNumberFormat="1" applyFont="1" applyBorder="1" applyAlignment="1">
      <alignment horizontal="right"/>
    </xf>
    <xf numFmtId="165" fontId="3" fillId="0" borderId="0" xfId="1" applyNumberFormat="1" applyFont="1" applyAlignment="1">
      <alignment horizontal="right"/>
    </xf>
    <xf numFmtId="165" fontId="4" fillId="0" borderId="0" xfId="1" applyNumberFormat="1" applyFont="1" applyAlignment="1"/>
    <xf numFmtId="165" fontId="7" fillId="0" borderId="0" xfId="1" applyNumberFormat="1" applyFont="1" applyAlignment="1"/>
    <xf numFmtId="0" fontId="3" fillId="0" borderId="0" xfId="0" applyFont="1" applyFill="1" applyAlignment="1">
      <alignment horizontal="left"/>
    </xf>
    <xf numFmtId="0" fontId="9" fillId="0" borderId="0" xfId="0" applyFont="1" applyFill="1" applyAlignment="1">
      <alignment horizontal="left"/>
    </xf>
    <xf numFmtId="0" fontId="0" fillId="0" borderId="0" xfId="0" applyFont="1" applyAlignment="1"/>
    <xf numFmtId="0" fontId="9" fillId="0" borderId="0" xfId="0" applyFont="1" applyAlignment="1"/>
    <xf numFmtId="165" fontId="3" fillId="0" borderId="1" xfId="1" applyNumberFormat="1" applyFont="1" applyBorder="1" applyAlignment="1">
      <alignment horizontal="right"/>
    </xf>
    <xf numFmtId="0" fontId="0" fillId="0" borderId="0" xfId="0" applyFont="1" applyFill="1" applyAlignment="1">
      <alignment horizontal="left"/>
    </xf>
    <xf numFmtId="165" fontId="3" fillId="0" borderId="1" xfId="1" quotePrefix="1" applyNumberFormat="1" applyFont="1" applyBorder="1" applyAlignment="1">
      <alignment horizontal="right"/>
    </xf>
    <xf numFmtId="165" fontId="3" fillId="0" borderId="1" xfId="1" applyNumberFormat="1" applyFont="1" applyBorder="1" applyAlignment="1"/>
    <xf numFmtId="165" fontId="3" fillId="0" borderId="2" xfId="1" applyNumberFormat="1" applyFont="1" applyBorder="1" applyAlignment="1">
      <alignment horizontal="right"/>
    </xf>
    <xf numFmtId="0" fontId="8" fillId="0" borderId="0" xfId="0" applyFont="1" applyFill="1" applyAlignment="1">
      <alignment horizontal="center"/>
    </xf>
    <xf numFmtId="165" fontId="4" fillId="0" borderId="0" xfId="1" applyNumberFormat="1" applyFont="1" applyFill="1" applyBorder="1" applyAlignment="1">
      <alignment horizontal="right"/>
    </xf>
    <xf numFmtId="0" fontId="0" fillId="0" borderId="3" xfId="0" applyBorder="1" applyAlignment="1">
      <alignment horizontal="center"/>
    </xf>
    <xf numFmtId="0" fontId="0" fillId="0" borderId="0" xfId="0" applyFont="1" applyBorder="1" applyAlignment="1">
      <alignment horizontal="center"/>
    </xf>
    <xf numFmtId="164" fontId="0" fillId="0" borderId="0" xfId="0" applyNumberFormat="1" applyFont="1" applyAlignment="1"/>
    <xf numFmtId="164" fontId="8" fillId="0" borderId="0" xfId="0" applyNumberFormat="1" applyFont="1" applyBorder="1" applyAlignment="1">
      <alignment horizontal="center"/>
    </xf>
    <xf numFmtId="165" fontId="0" fillId="0" borderId="0" xfId="1" quotePrefix="1" applyNumberFormat="1" applyFont="1" applyFill="1" applyBorder="1" applyAlignment="1">
      <alignment horizontal="right"/>
    </xf>
    <xf numFmtId="165" fontId="0" fillId="0" borderId="0" xfId="1" applyNumberFormat="1" applyFont="1" applyFill="1" applyBorder="1" applyAlignment="1"/>
    <xf numFmtId="165" fontId="3" fillId="0" borderId="1" xfId="1" applyNumberFormat="1" applyFont="1" applyFill="1" applyBorder="1" applyAlignment="1">
      <alignment horizontal="right"/>
    </xf>
    <xf numFmtId="165" fontId="3" fillId="0" borderId="0" xfId="1" applyNumberFormat="1" applyFont="1" applyFill="1" applyBorder="1" applyAlignment="1">
      <alignment horizontal="right"/>
    </xf>
    <xf numFmtId="165" fontId="7" fillId="0" borderId="0" xfId="1" applyNumberFormat="1" applyFont="1" applyFill="1" applyBorder="1" applyAlignment="1">
      <alignment horizontal="right"/>
    </xf>
    <xf numFmtId="165" fontId="3" fillId="0" borderId="0" xfId="1" applyNumberFormat="1" applyFont="1" applyAlignment="1">
      <alignment horizontal="center"/>
    </xf>
    <xf numFmtId="37" fontId="0" fillId="0" borderId="0" xfId="0" applyNumberFormat="1" applyFill="1" applyAlignment="1"/>
    <xf numFmtId="49" fontId="2" fillId="0" borderId="0" xfId="0" applyNumberFormat="1" applyFont="1" applyFill="1" applyAlignment="1"/>
    <xf numFmtId="0" fontId="0" fillId="0" borderId="0" xfId="0" applyFill="1" applyAlignment="1"/>
    <xf numFmtId="165" fontId="0" fillId="0" borderId="0" xfId="0" applyNumberFormat="1" applyFill="1" applyAlignment="1"/>
    <xf numFmtId="49" fontId="0" fillId="0" borderId="0" xfId="0" applyNumberFormat="1" applyFill="1" applyAlignment="1"/>
    <xf numFmtId="0" fontId="8" fillId="0" borderId="0" xfId="0" applyFont="1" applyFill="1" applyBorder="1" applyAlignment="1">
      <alignment horizontal="center" wrapText="1"/>
    </xf>
    <xf numFmtId="49" fontId="9" fillId="0" borderId="0" xfId="0" applyNumberFormat="1" applyFont="1" applyFill="1" applyAlignment="1">
      <alignment wrapText="1"/>
    </xf>
    <xf numFmtId="0" fontId="8" fillId="0" borderId="0" xfId="0" applyFont="1" applyFill="1" applyAlignment="1">
      <alignment horizontal="center" wrapText="1"/>
    </xf>
    <xf numFmtId="164" fontId="4" fillId="0" borderId="0" xfId="0" applyNumberFormat="1" applyFont="1" applyFill="1" applyAlignment="1"/>
    <xf numFmtId="49" fontId="4" fillId="0" borderId="0" xfId="0" applyNumberFormat="1" applyFont="1" applyFill="1" applyAlignment="1">
      <alignment wrapText="1"/>
    </xf>
    <xf numFmtId="49" fontId="3" fillId="0" borderId="0" xfId="0" applyNumberFormat="1" applyFont="1" applyFill="1" applyAlignment="1">
      <alignment wrapText="1"/>
    </xf>
    <xf numFmtId="164" fontId="3" fillId="0" borderId="1" xfId="0" applyNumberFormat="1" applyFont="1" applyFill="1" applyBorder="1" applyAlignment="1"/>
    <xf numFmtId="164" fontId="3" fillId="0" borderId="0" xfId="0" applyNumberFormat="1" applyFont="1" applyFill="1" applyBorder="1" applyAlignment="1"/>
    <xf numFmtId="164" fontId="3" fillId="0" borderId="0" xfId="0" applyNumberFormat="1" applyFont="1" applyFill="1" applyAlignment="1"/>
    <xf numFmtId="37" fontId="4" fillId="0" borderId="0" xfId="0" applyNumberFormat="1" applyFont="1" applyFill="1" applyAlignment="1"/>
    <xf numFmtId="49" fontId="0" fillId="0" borderId="0" xfId="0" applyNumberFormat="1" applyFill="1" applyAlignment="1">
      <alignment wrapText="1"/>
    </xf>
    <xf numFmtId="49" fontId="3" fillId="0" borderId="0" xfId="0" applyNumberFormat="1" applyFont="1" applyFill="1" applyAlignment="1"/>
    <xf numFmtId="164" fontId="4" fillId="0" borderId="3" xfId="0" applyNumberFormat="1" applyFont="1" applyFill="1" applyBorder="1" applyAlignment="1"/>
    <xf numFmtId="164" fontId="3" fillId="0" borderId="2" xfId="0" applyNumberFormat="1" applyFont="1" applyFill="1" applyBorder="1" applyAlignment="1"/>
    <xf numFmtId="164" fontId="3" fillId="0" borderId="4" xfId="0" applyNumberFormat="1" applyFont="1" applyFill="1" applyBorder="1" applyAlignment="1"/>
    <xf numFmtId="0" fontId="0" fillId="0" borderId="0" xfId="0" applyFont="1" applyBorder="1" applyAlignment="1"/>
    <xf numFmtId="0" fontId="0" fillId="0" borderId="0" xfId="0" applyFont="1" applyBorder="1" applyAlignment="1">
      <alignment horizontal="right"/>
    </xf>
    <xf numFmtId="0" fontId="0" fillId="0" borderId="0" xfId="0" applyBorder="1" applyAlignment="1"/>
    <xf numFmtId="164" fontId="4" fillId="0" borderId="0" xfId="0" applyNumberFormat="1" applyFont="1" applyAlignment="1">
      <alignment horizontal="right"/>
    </xf>
    <xf numFmtId="164" fontId="0" fillId="0" borderId="0" xfId="0" applyNumberFormat="1" applyAlignment="1">
      <alignment horizontal="right"/>
    </xf>
    <xf numFmtId="0" fontId="4" fillId="0" borderId="3" xfId="0" applyFont="1" applyBorder="1" applyAlignment="1">
      <alignment horizontal="center"/>
    </xf>
    <xf numFmtId="0" fontId="2" fillId="0" borderId="0" xfId="0" applyFont="1" applyAlignment="1">
      <alignment horizontal="center"/>
    </xf>
    <xf numFmtId="165" fontId="3" fillId="0" borderId="2" xfId="1" applyNumberFormat="1" applyFont="1" applyFill="1" applyBorder="1" applyAlignment="1">
      <alignment horizontal="right"/>
    </xf>
    <xf numFmtId="49" fontId="9" fillId="0" borderId="0" xfId="0" applyNumberFormat="1" applyFont="1" applyFill="1" applyAlignment="1"/>
    <xf numFmtId="164" fontId="8" fillId="0" borderId="0" xfId="0" applyNumberFormat="1" applyFont="1" applyAlignment="1">
      <alignment horizontal="center"/>
    </xf>
    <xf numFmtId="0" fontId="0" fillId="0" borderId="5" xfId="0" applyBorder="1" applyAlignment="1">
      <alignment horizontal="center"/>
    </xf>
    <xf numFmtId="49" fontId="0" fillId="0" borderId="0" xfId="0" applyNumberFormat="1" applyFont="1" applyFill="1" applyAlignment="1">
      <alignment wrapText="1"/>
    </xf>
    <xf numFmtId="0" fontId="1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9" fillId="0" borderId="0" xfId="0" applyFont="1" applyFill="1" applyAlignment="1">
      <alignment horizontal="center"/>
    </xf>
    <xf numFmtId="164" fontId="3" fillId="0" borderId="0" xfId="0" applyNumberFormat="1" applyFont="1" applyAlignment="1">
      <alignment horizontal="right"/>
    </xf>
    <xf numFmtId="165" fontId="4" fillId="0" borderId="0" xfId="2" applyNumberFormat="1" applyFont="1" applyAlignment="1"/>
    <xf numFmtId="165" fontId="3" fillId="0" borderId="0" xfId="2" applyNumberFormat="1" applyFont="1" applyBorder="1" applyAlignment="1">
      <alignment horizontal="right"/>
    </xf>
    <xf numFmtId="165" fontId="3" fillId="0" borderId="0" xfId="2" applyNumberFormat="1" applyFont="1" applyFill="1" applyBorder="1" applyAlignment="1">
      <alignment horizontal="right"/>
    </xf>
    <xf numFmtId="165" fontId="3" fillId="0" borderId="0" xfId="2" applyNumberFormat="1" applyFont="1" applyAlignment="1">
      <alignment horizontal="right"/>
    </xf>
    <xf numFmtId="165" fontId="0" fillId="0" borderId="0" xfId="2" quotePrefix="1" applyNumberFormat="1" applyFont="1" applyBorder="1" applyAlignment="1">
      <alignment horizontal="right"/>
    </xf>
    <xf numFmtId="165" fontId="4" fillId="0" borderId="0" xfId="2" applyNumberFormat="1" applyFont="1" applyBorder="1" applyAlignment="1">
      <alignment horizontal="right"/>
    </xf>
    <xf numFmtId="165" fontId="4" fillId="0" borderId="0" xfId="2" applyNumberFormat="1" applyFont="1" applyFill="1" applyBorder="1" applyAlignment="1">
      <alignment horizontal="right"/>
    </xf>
    <xf numFmtId="165" fontId="0" fillId="0" borderId="0" xfId="2" quotePrefix="1" applyNumberFormat="1" applyFont="1" applyFill="1" applyBorder="1" applyAlignment="1">
      <alignment horizontal="right"/>
    </xf>
    <xf numFmtId="165" fontId="4" fillId="0" borderId="0" xfId="2" applyNumberFormat="1" applyFont="1" applyAlignment="1">
      <alignment horizontal="right"/>
    </xf>
    <xf numFmtId="165" fontId="3" fillId="0" borderId="1" xfId="2" applyNumberFormat="1" applyFont="1" applyFill="1" applyBorder="1" applyAlignment="1">
      <alignment horizontal="right"/>
    </xf>
    <xf numFmtId="165" fontId="3" fillId="0" borderId="1" xfId="2" applyNumberFormat="1" applyFont="1" applyBorder="1" applyAlignment="1">
      <alignment horizontal="right"/>
    </xf>
    <xf numFmtId="165" fontId="4" fillId="0" borderId="0" xfId="2" applyNumberFormat="1" applyFont="1" applyBorder="1" applyAlignment="1"/>
    <xf numFmtId="165" fontId="0" fillId="0" borderId="0" xfId="2" applyNumberFormat="1" applyFont="1" applyBorder="1" applyAlignment="1"/>
    <xf numFmtId="165" fontId="3" fillId="0" borderId="1" xfId="2" quotePrefix="1" applyNumberFormat="1" applyFont="1" applyBorder="1" applyAlignment="1">
      <alignment horizontal="right"/>
    </xf>
    <xf numFmtId="165" fontId="3" fillId="0" borderId="1" xfId="2" applyNumberFormat="1" applyFont="1" applyBorder="1" applyAlignment="1"/>
    <xf numFmtId="165" fontId="3" fillId="0" borderId="2" xfId="2" applyNumberFormat="1" applyFont="1" applyBorder="1" applyAlignment="1">
      <alignment horizontal="right"/>
    </xf>
    <xf numFmtId="0" fontId="0" fillId="0" borderId="5" xfId="0" applyBorder="1" applyAlignment="1"/>
    <xf numFmtId="165" fontId="4" fillId="0" borderId="0" xfId="0" applyNumberFormat="1" applyFont="1" applyAlignment="1"/>
    <xf numFmtId="165" fontId="4" fillId="0" borderId="0" xfId="2" applyNumberFormat="1" applyFont="1" applyFill="1" applyAlignment="1">
      <alignment horizontal="right"/>
    </xf>
    <xf numFmtId="164" fontId="3" fillId="0" borderId="1" xfId="0" applyNumberFormat="1" applyFont="1" applyBorder="1" applyAlignment="1">
      <alignment horizontal="right"/>
    </xf>
    <xf numFmtId="37" fontId="3" fillId="0" borderId="1" xfId="0" applyNumberFormat="1" applyFont="1" applyFill="1" applyBorder="1" applyAlignment="1"/>
    <xf numFmtId="37" fontId="3" fillId="0" borderId="0" xfId="0" applyNumberFormat="1" applyFont="1" applyFill="1" applyAlignment="1"/>
    <xf numFmtId="37" fontId="3" fillId="0" borderId="2" xfId="0" applyNumberFormat="1" applyFont="1" applyFill="1" applyBorder="1" applyAlignment="1"/>
    <xf numFmtId="164" fontId="0" fillId="0" borderId="0" xfId="0" applyNumberFormat="1" applyFill="1" applyAlignment="1"/>
    <xf numFmtId="0" fontId="8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center"/>
    </xf>
    <xf numFmtId="0" fontId="0" fillId="0" borderId="0" xfId="0" applyFont="1" applyFill="1" applyBorder="1" applyAlignment="1">
      <alignment horizontal="center"/>
    </xf>
    <xf numFmtId="164" fontId="8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8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/>
    <xf numFmtId="49" fontId="13" fillId="0" borderId="0" xfId="0" applyNumberFormat="1" applyFont="1" applyFill="1" applyAlignment="1"/>
    <xf numFmtId="0" fontId="14" fillId="0" borderId="0" xfId="0" applyFont="1" applyFill="1" applyAlignment="1">
      <alignment horizontal="center"/>
    </xf>
    <xf numFmtId="0" fontId="15" fillId="0" borderId="0" xfId="0" applyFont="1" applyFill="1" applyAlignment="1"/>
    <xf numFmtId="0" fontId="15" fillId="0" borderId="0" xfId="0" applyFont="1" applyFill="1" applyBorder="1" applyAlignment="1"/>
    <xf numFmtId="0" fontId="0" fillId="0" borderId="0" xfId="0" applyFill="1" applyBorder="1"/>
    <xf numFmtId="164" fontId="0" fillId="0" borderId="0" xfId="0" quotePrefix="1" applyNumberFormat="1" applyFill="1" applyAlignment="1">
      <alignment horizontal="right"/>
    </xf>
    <xf numFmtId="49" fontId="15" fillId="0" borderId="0" xfId="0" applyNumberFormat="1" applyFont="1" applyFill="1" applyAlignment="1">
      <alignment wrapText="1"/>
    </xf>
    <xf numFmtId="0" fontId="14" fillId="0" borderId="0" xfId="0" applyFont="1" applyFill="1" applyAlignment="1">
      <alignment horizontal="center" wrapText="1"/>
    </xf>
    <xf numFmtId="164" fontId="15" fillId="0" borderId="0" xfId="0" applyNumberFormat="1" applyFont="1" applyFill="1" applyAlignment="1"/>
    <xf numFmtId="37" fontId="4" fillId="0" borderId="3" xfId="0" applyNumberFormat="1" applyFont="1" applyFill="1" applyBorder="1" applyAlignment="1"/>
    <xf numFmtId="164" fontId="4" fillId="0" borderId="0" xfId="0" applyNumberFormat="1" applyFont="1" applyFill="1" applyBorder="1" applyAlignment="1"/>
    <xf numFmtId="49" fontId="13" fillId="0" borderId="0" xfId="0" applyNumberFormat="1" applyFont="1" applyFill="1" applyAlignment="1">
      <alignment wrapText="1"/>
    </xf>
    <xf numFmtId="164" fontId="13" fillId="0" borderId="0" xfId="0" applyNumberFormat="1" applyFont="1" applyFill="1" applyBorder="1" applyAlignment="1"/>
    <xf numFmtId="164" fontId="13" fillId="0" borderId="0" xfId="0" applyNumberFormat="1" applyFont="1" applyFill="1" applyAlignment="1"/>
    <xf numFmtId="43" fontId="0" fillId="0" borderId="0" xfId="2" applyFont="1" applyFill="1" applyBorder="1" applyAlignment="1"/>
    <xf numFmtId="165" fontId="0" fillId="0" borderId="0" xfId="2" applyNumberFormat="1" applyFont="1" applyFill="1" applyBorder="1" applyAlignment="1"/>
    <xf numFmtId="165" fontId="3" fillId="0" borderId="1" xfId="2" applyNumberFormat="1" applyFont="1" applyFill="1" applyBorder="1" applyAlignment="1"/>
    <xf numFmtId="43" fontId="3" fillId="0" borderId="0" xfId="2" applyFont="1" applyFill="1" applyBorder="1" applyAlignment="1"/>
    <xf numFmtId="43" fontId="3" fillId="0" borderId="1" xfId="2" applyFont="1" applyFill="1" applyBorder="1" applyAlignment="1"/>
    <xf numFmtId="166" fontId="3" fillId="0" borderId="0" xfId="0" applyNumberFormat="1" applyFont="1" applyFill="1" applyBorder="1" applyAlignment="1"/>
    <xf numFmtId="166" fontId="3" fillId="0" borderId="0" xfId="0" applyNumberFormat="1" applyFont="1" applyFill="1" applyAlignment="1"/>
    <xf numFmtId="0" fontId="4" fillId="0" borderId="0" xfId="0" applyFont="1" applyFill="1" applyAlignment="1"/>
    <xf numFmtId="0" fontId="8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right"/>
    </xf>
    <xf numFmtId="0" fontId="3" fillId="0" borderId="0" xfId="0" applyFont="1" applyFill="1" applyAlignment="1"/>
    <xf numFmtId="165" fontId="3" fillId="0" borderId="0" xfId="2" applyNumberFormat="1" applyFont="1" applyFill="1" applyAlignment="1">
      <alignment horizontal="center"/>
    </xf>
    <xf numFmtId="165" fontId="3" fillId="0" borderId="0" xfId="2" applyNumberFormat="1" applyFont="1" applyFill="1" applyAlignment="1">
      <alignment horizontal="right"/>
    </xf>
    <xf numFmtId="0" fontId="0" fillId="0" borderId="0" xfId="0" applyFont="1" applyFill="1" applyAlignment="1"/>
    <xf numFmtId="0" fontId="4" fillId="0" borderId="0" xfId="0" applyFont="1" applyFill="1" applyAlignment="1">
      <alignment horizontal="center"/>
    </xf>
    <xf numFmtId="165" fontId="4" fillId="0" borderId="0" xfId="2" applyNumberFormat="1" applyFont="1" applyFill="1" applyBorder="1" applyAlignment="1"/>
    <xf numFmtId="165" fontId="3" fillId="0" borderId="1" xfId="2" quotePrefix="1" applyNumberFormat="1" applyFont="1" applyFill="1" applyBorder="1" applyAlignment="1">
      <alignment horizontal="right"/>
    </xf>
    <xf numFmtId="165" fontId="3" fillId="0" borderId="2" xfId="2" applyNumberFormat="1" applyFont="1" applyFill="1" applyBorder="1" applyAlignment="1">
      <alignment horizontal="right"/>
    </xf>
    <xf numFmtId="0" fontId="4" fillId="0" borderId="0" xfId="0" applyFont="1" applyAlignment="1">
      <alignment horizontal="center"/>
    </xf>
    <xf numFmtId="165" fontId="3" fillId="0" borderId="0" xfId="2" applyNumberFormat="1" applyFont="1" applyBorder="1" applyAlignment="1">
      <alignment horizontal="center"/>
    </xf>
    <xf numFmtId="0" fontId="0" fillId="0" borderId="0" xfId="0" applyFill="1" applyAlignment="1">
      <alignment horizontal="left"/>
    </xf>
    <xf numFmtId="49" fontId="4" fillId="0" borderId="0" xfId="0" applyNumberFormat="1" applyFont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49" fontId="9" fillId="0" borderId="0" xfId="0" applyNumberFormat="1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16" fillId="0" borderId="0" xfId="0" applyFont="1"/>
    <xf numFmtId="0" fontId="12" fillId="0" borderId="0" xfId="0" applyFont="1"/>
    <xf numFmtId="49" fontId="0" fillId="0" borderId="0" xfId="0" applyNumberFormat="1" applyAlignment="1">
      <alignment vertical="top" wrapText="1"/>
    </xf>
    <xf numFmtId="164" fontId="12" fillId="0" borderId="0" xfId="0" applyNumberFormat="1" applyFont="1"/>
    <xf numFmtId="49" fontId="8" fillId="0" borderId="0" xfId="0" applyNumberFormat="1" applyFont="1" applyAlignment="1">
      <alignment vertical="top" wrapText="1"/>
    </xf>
    <xf numFmtId="49" fontId="4" fillId="0" borderId="0" xfId="0" applyNumberFormat="1" applyFont="1" applyAlignment="1">
      <alignment vertical="top" wrapText="1"/>
    </xf>
    <xf numFmtId="164" fontId="0" fillId="0" borderId="0" xfId="0" applyNumberFormat="1"/>
    <xf numFmtId="43" fontId="0" fillId="0" borderId="0" xfId="0" applyNumberFormat="1"/>
    <xf numFmtId="43" fontId="0" fillId="0" borderId="3" xfId="1" applyFont="1" applyBorder="1" applyAlignment="1">
      <alignment horizontal="right"/>
    </xf>
    <xf numFmtId="49" fontId="3" fillId="0" borderId="0" xfId="0" applyNumberFormat="1" applyFont="1" applyAlignment="1">
      <alignment vertical="top" wrapText="1"/>
    </xf>
    <xf numFmtId="49" fontId="0" fillId="0" borderId="0" xfId="0" applyNumberFormat="1"/>
    <xf numFmtId="43" fontId="0" fillId="0" borderId="0" xfId="1" applyFont="1" applyAlignment="1">
      <alignment horizontal="right"/>
    </xf>
    <xf numFmtId="43" fontId="0" fillId="0" borderId="0" xfId="3" applyFont="1"/>
    <xf numFmtId="165" fontId="0" fillId="0" borderId="0" xfId="3" applyNumberFormat="1" applyFont="1" applyAlignment="1">
      <alignment horizontal="right"/>
    </xf>
    <xf numFmtId="43" fontId="0" fillId="0" borderId="0" xfId="3" applyFont="1" applyAlignment="1">
      <alignment horizontal="right" vertical="top" wrapText="1"/>
    </xf>
    <xf numFmtId="43" fontId="0" fillId="0" borderId="0" xfId="3" applyFont="1" applyAlignment="1">
      <alignment horizontal="right"/>
    </xf>
    <xf numFmtId="165" fontId="0" fillId="0" borderId="0" xfId="3" applyNumberFormat="1" applyFont="1" applyAlignment="1">
      <alignment horizontal="right" vertical="top" wrapText="1"/>
    </xf>
    <xf numFmtId="43" fontId="0" fillId="0" borderId="0" xfId="3" quotePrefix="1" applyFont="1" applyAlignment="1">
      <alignment horizontal="right"/>
    </xf>
    <xf numFmtId="165" fontId="12" fillId="0" borderId="0" xfId="3" applyNumberFormat="1" applyFont="1"/>
    <xf numFmtId="0" fontId="0" fillId="0" borderId="3" xfId="0" applyFont="1" applyBorder="1" applyAlignment="1">
      <alignment horizontal="center" wrapText="1"/>
    </xf>
    <xf numFmtId="165" fontId="0" fillId="0" borderId="0" xfId="1" applyNumberFormat="1" applyFont="1" applyAlignment="1">
      <alignment horizontal="right"/>
    </xf>
    <xf numFmtId="164" fontId="0" fillId="0" borderId="0" xfId="0" applyNumberFormat="1" applyFill="1" applyBorder="1" applyAlignment="1"/>
    <xf numFmtId="0" fontId="0" fillId="0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Fill="1" applyAlignment="1">
      <alignment horizontal="center"/>
    </xf>
    <xf numFmtId="49" fontId="2" fillId="0" borderId="0" xfId="0" applyNumberFormat="1" applyFont="1" applyFill="1"/>
    <xf numFmtId="165" fontId="0" fillId="0" borderId="0" xfId="3" quotePrefix="1" applyNumberFormat="1" applyFont="1" applyAlignment="1">
      <alignment horizontal="right"/>
    </xf>
    <xf numFmtId="0" fontId="3" fillId="0" borderId="0" xfId="0" applyFont="1" applyFill="1" applyAlignment="1">
      <alignment horizontal="center"/>
    </xf>
    <xf numFmtId="164" fontId="8" fillId="0" borderId="0" xfId="0" applyNumberFormat="1" applyFont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wrapText="1"/>
    </xf>
    <xf numFmtId="0" fontId="8" fillId="0" borderId="0" xfId="0" applyFont="1" applyAlignment="1">
      <alignment horizontal="center" wrapText="1"/>
    </xf>
    <xf numFmtId="49" fontId="4" fillId="0" borderId="0" xfId="0" applyNumberFormat="1" applyFont="1" applyAlignment="1">
      <alignment horizontal="center" wrapText="1"/>
    </xf>
    <xf numFmtId="0" fontId="8" fillId="0" borderId="0" xfId="0" applyFont="1" applyAlignment="1">
      <alignment horizontal="center"/>
    </xf>
    <xf numFmtId="49" fontId="9" fillId="0" borderId="0" xfId="0" applyNumberFormat="1" applyFont="1" applyAlignment="1">
      <alignment wrapText="1"/>
    </xf>
    <xf numFmtId="164" fontId="4" fillId="0" borderId="0" xfId="0" applyNumberFormat="1" applyFont="1"/>
    <xf numFmtId="0" fontId="4" fillId="0" borderId="0" xfId="0" applyFont="1" applyAlignment="1">
      <alignment wrapText="1"/>
    </xf>
    <xf numFmtId="49" fontId="4" fillId="0" borderId="0" xfId="0" applyNumberFormat="1" applyFont="1" applyAlignment="1">
      <alignment wrapText="1"/>
    </xf>
    <xf numFmtId="37" fontId="0" fillId="0" borderId="0" xfId="0" applyNumberFormat="1"/>
    <xf numFmtId="37" fontId="4" fillId="0" borderId="0" xfId="0" applyNumberFormat="1" applyFont="1"/>
    <xf numFmtId="43" fontId="0" fillId="0" borderId="0" xfId="1" applyFont="1"/>
    <xf numFmtId="49" fontId="0" fillId="0" borderId="0" xfId="0" applyNumberFormat="1" applyAlignment="1">
      <alignment wrapText="1"/>
    </xf>
    <xf numFmtId="37" fontId="0" fillId="0" borderId="0" xfId="0" applyNumberFormat="1" applyAlignment="1">
      <alignment horizontal="right"/>
    </xf>
    <xf numFmtId="49" fontId="3" fillId="0" borderId="0" xfId="0" applyNumberFormat="1" applyFont="1" applyAlignment="1">
      <alignment wrapText="1"/>
    </xf>
    <xf numFmtId="37" fontId="3" fillId="0" borderId="1" xfId="0" applyNumberFormat="1" applyFont="1" applyBorder="1"/>
    <xf numFmtId="37" fontId="3" fillId="0" borderId="0" xfId="0" applyNumberFormat="1" applyFont="1"/>
    <xf numFmtId="165" fontId="0" fillId="0" borderId="0" xfId="1" applyNumberFormat="1" applyFont="1"/>
    <xf numFmtId="37" fontId="3" fillId="0" borderId="2" xfId="0" applyNumberFormat="1" applyFont="1" applyBorder="1"/>
    <xf numFmtId="49" fontId="5" fillId="0" borderId="0" xfId="0" applyNumberFormat="1" applyFont="1"/>
    <xf numFmtId="49" fontId="8" fillId="0" borderId="0" xfId="0" applyNumberFormat="1" applyFont="1"/>
    <xf numFmtId="164" fontId="3" fillId="0" borderId="1" xfId="0" applyNumberFormat="1" applyFont="1" applyBorder="1"/>
    <xf numFmtId="164" fontId="3" fillId="0" borderId="0" xfId="0" applyNumberFormat="1" applyFont="1"/>
    <xf numFmtId="0" fontId="9" fillId="0" borderId="0" xfId="0" applyFont="1" applyAlignment="1">
      <alignment horizontal="left"/>
    </xf>
    <xf numFmtId="49" fontId="0" fillId="0" borderId="0" xfId="0" applyNumberFormat="1" applyAlignment="1">
      <alignment vertical="top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left"/>
    </xf>
    <xf numFmtId="164" fontId="3" fillId="0" borderId="3" xfId="0" applyNumberFormat="1" applyFont="1" applyBorder="1"/>
    <xf numFmtId="164" fontId="4" fillId="0" borderId="2" xfId="0" applyNumberFormat="1" applyFont="1" applyBorder="1"/>
    <xf numFmtId="49" fontId="0" fillId="0" borderId="0" xfId="0" applyNumberFormat="1" applyAlignment="1">
      <alignment horizontal="left" wrapText="1"/>
    </xf>
    <xf numFmtId="165" fontId="4" fillId="0" borderId="0" xfId="0" applyNumberFormat="1" applyFont="1"/>
    <xf numFmtId="165" fontId="0" fillId="0" borderId="0" xfId="0" applyNumberFormat="1"/>
    <xf numFmtId="164" fontId="3" fillId="0" borderId="2" xfId="0" applyNumberFormat="1" applyFont="1" applyBorder="1"/>
    <xf numFmtId="43" fontId="8" fillId="0" borderId="0" xfId="1" applyFont="1" applyAlignment="1">
      <alignment horizontal="center"/>
    </xf>
    <xf numFmtId="37" fontId="8" fillId="0" borderId="0" xfId="0" applyNumberFormat="1" applyFont="1" applyAlignment="1">
      <alignment horizontal="center" vertical="top" wrapText="1"/>
    </xf>
    <xf numFmtId="37" fontId="0" fillId="0" borderId="0" xfId="1" applyNumberFormat="1" applyFont="1" applyAlignment="1">
      <alignment horizontal="right"/>
    </xf>
    <xf numFmtId="37" fontId="3" fillId="0" borderId="0" xfId="0" applyNumberFormat="1" applyFont="1" applyAlignment="1">
      <alignment horizontal="right" vertical="top" wrapText="1"/>
    </xf>
    <xf numFmtId="37" fontId="0" fillId="0" borderId="0" xfId="3" applyNumberFormat="1" applyFont="1" applyAlignment="1">
      <alignment horizontal="right"/>
    </xf>
    <xf numFmtId="37" fontId="3" fillId="0" borderId="1" xfId="0" applyNumberFormat="1" applyFont="1" applyBorder="1" applyAlignment="1">
      <alignment horizontal="right"/>
    </xf>
    <xf numFmtId="37" fontId="8" fillId="0" borderId="0" xfId="0" applyNumberFormat="1" applyFont="1" applyFill="1" applyAlignment="1">
      <alignment horizontal="center" wrapText="1"/>
    </xf>
    <xf numFmtId="43" fontId="0" fillId="0" borderId="0" xfId="1" applyFont="1" applyFill="1" applyAlignment="1"/>
    <xf numFmtId="43" fontId="4" fillId="0" borderId="0" xfId="1" applyFont="1" applyFill="1" applyAlignment="1"/>
    <xf numFmtId="49" fontId="3" fillId="0" borderId="0" xfId="0" applyNumberFormat="1" applyFont="1"/>
    <xf numFmtId="165" fontId="4" fillId="0" borderId="3" xfId="1" applyNumberFormat="1" applyFont="1" applyFill="1" applyBorder="1" applyAlignment="1"/>
    <xf numFmtId="37" fontId="4" fillId="0" borderId="0" xfId="0" applyNumberFormat="1" applyFont="1" applyFill="1" applyBorder="1" applyAlignment="1"/>
    <xf numFmtId="164" fontId="4" fillId="0" borderId="3" xfId="0" applyNumberFormat="1" applyFont="1" applyBorder="1"/>
    <xf numFmtId="43" fontId="4" fillId="0" borderId="3" xfId="1" applyFont="1" applyBorder="1"/>
    <xf numFmtId="0" fontId="4" fillId="0" borderId="0" xfId="0" applyFont="1"/>
    <xf numFmtId="0" fontId="3" fillId="0" borderId="0" xfId="0" applyFont="1"/>
    <xf numFmtId="165" fontId="3" fillId="0" borderId="0" xfId="3" applyNumberFormat="1" applyFont="1" applyAlignment="1">
      <alignment horizontal="right"/>
    </xf>
    <xf numFmtId="165" fontId="4" fillId="0" borderId="0" xfId="1" applyNumberFormat="1" applyFont="1" applyAlignment="1">
      <alignment horizontal="right"/>
    </xf>
    <xf numFmtId="165" fontId="8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vertical="top" wrapText="1"/>
    </xf>
    <xf numFmtId="0" fontId="8" fillId="0" borderId="0" xfId="0" applyFont="1" applyFill="1" applyBorder="1" applyAlignment="1">
      <alignment horizontal="center"/>
    </xf>
    <xf numFmtId="37" fontId="0" fillId="0" borderId="0" xfId="0" applyNumberFormat="1" applyAlignment="1">
      <alignment horizontal="right" vertical="top" wrapText="1"/>
    </xf>
    <xf numFmtId="43" fontId="0" fillId="0" borderId="0" xfId="1" applyFont="1" applyAlignment="1">
      <alignment horizontal="right" vertical="top" wrapText="1"/>
    </xf>
    <xf numFmtId="49" fontId="0" fillId="0" borderId="0" xfId="0" applyNumberFormat="1" applyAlignment="1">
      <alignment horizontal="left" vertical="top" wrapText="1" indent="1"/>
    </xf>
    <xf numFmtId="37" fontId="0" fillId="0" borderId="0" xfId="3" quotePrefix="1" applyNumberFormat="1" applyFont="1" applyAlignment="1">
      <alignment horizontal="right"/>
    </xf>
    <xf numFmtId="37" fontId="0" fillId="0" borderId="3" xfId="0" applyNumberFormat="1" applyBorder="1" applyAlignment="1">
      <alignment horizontal="right"/>
    </xf>
    <xf numFmtId="37" fontId="0" fillId="0" borderId="5" xfId="0" applyNumberFormat="1" applyBorder="1" applyAlignment="1">
      <alignment horizontal="right"/>
    </xf>
    <xf numFmtId="0" fontId="0" fillId="0" borderId="0" xfId="0" applyAlignment="1">
      <alignment horizontal="right" vertical="top" wrapText="1"/>
    </xf>
    <xf numFmtId="43" fontId="8" fillId="0" borderId="0" xfId="1" applyFont="1" applyAlignment="1">
      <alignment horizontal="center" vertical="top" wrapText="1"/>
    </xf>
    <xf numFmtId="164" fontId="0" fillId="0" borderId="3" xfId="0" applyNumberFormat="1" applyBorder="1" applyAlignment="1">
      <alignment horizontal="right"/>
    </xf>
    <xf numFmtId="37" fontId="0" fillId="0" borderId="0" xfId="3" applyNumberFormat="1" applyFont="1"/>
    <xf numFmtId="165" fontId="0" fillId="0" borderId="0" xfId="3" applyNumberFormat="1" applyFont="1"/>
    <xf numFmtId="0" fontId="0" fillId="0" borderId="0" xfId="0" applyAlignment="1">
      <alignment horizontal="center" vertical="top" wrapText="1"/>
    </xf>
    <xf numFmtId="37" fontId="3" fillId="0" borderId="4" xfId="0" applyNumberFormat="1" applyFont="1" applyBorder="1" applyAlignment="1">
      <alignment horizontal="right"/>
    </xf>
    <xf numFmtId="49" fontId="0" fillId="0" borderId="0" xfId="0" applyNumberFormat="1" applyAlignment="1">
      <alignment horizontal="right" vertical="top" wrapText="1"/>
    </xf>
    <xf numFmtId="43" fontId="0" fillId="0" borderId="0" xfId="1" applyFont="1" applyAlignment="1">
      <alignment vertical="top" wrapText="1"/>
    </xf>
    <xf numFmtId="165" fontId="8" fillId="0" borderId="0" xfId="1" applyNumberFormat="1" applyFont="1" applyAlignment="1">
      <alignment horizontal="center" vertical="top" wrapText="1"/>
    </xf>
    <xf numFmtId="165" fontId="0" fillId="0" borderId="0" xfId="1" applyNumberFormat="1" applyFont="1" applyAlignment="1">
      <alignment horizontal="right" vertical="top" wrapText="1"/>
    </xf>
    <xf numFmtId="43" fontId="0" fillId="0" borderId="0" xfId="1" quotePrefix="1" applyFont="1" applyAlignment="1">
      <alignment horizontal="right"/>
    </xf>
    <xf numFmtId="165" fontId="0" fillId="0" borderId="3" xfId="1" applyNumberFormat="1" applyFont="1" applyBorder="1" applyAlignment="1">
      <alignment horizontal="right"/>
    </xf>
    <xf numFmtId="165" fontId="0" fillId="0" borderId="0" xfId="1" applyNumberFormat="1" applyFont="1" applyBorder="1" applyAlignment="1">
      <alignment horizontal="right"/>
    </xf>
    <xf numFmtId="0" fontId="8" fillId="0" borderId="0" xfId="0" applyFont="1" applyFill="1" applyAlignment="1">
      <alignment horizontal="center" vertical="top" wrapText="1"/>
    </xf>
    <xf numFmtId="164" fontId="0" fillId="0" borderId="0" xfId="0" applyNumberFormat="1" applyFill="1" applyBorder="1" applyAlignment="1">
      <alignment vertical="top"/>
    </xf>
    <xf numFmtId="0" fontId="0" fillId="0" borderId="0" xfId="0" applyFill="1" applyAlignment="1">
      <alignment vertical="top"/>
    </xf>
    <xf numFmtId="167" fontId="3" fillId="0" borderId="2" xfId="0" applyNumberFormat="1" applyFont="1" applyFill="1" applyBorder="1" applyAlignment="1"/>
    <xf numFmtId="167" fontId="8" fillId="0" borderId="0" xfId="0" applyNumberFormat="1" applyFont="1" applyFill="1" applyAlignment="1">
      <alignment horizontal="center" wrapText="1"/>
    </xf>
    <xf numFmtId="167" fontId="3" fillId="0" borderId="0" xfId="0" applyNumberFormat="1" applyFont="1" applyFill="1" applyBorder="1" applyAlignment="1"/>
    <xf numFmtId="167" fontId="3" fillId="0" borderId="0" xfId="0" applyNumberFormat="1" applyFont="1" applyFill="1" applyAlignment="1"/>
    <xf numFmtId="0" fontId="8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8" fillId="0" borderId="0" xfId="0" applyFont="1" applyFill="1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0" xfId="0" applyFill="1" applyAlignment="1">
      <alignment horizontal="center"/>
    </xf>
    <xf numFmtId="0" fontId="4" fillId="0" borderId="3" xfId="0" applyFont="1" applyBorder="1" applyAlignment="1">
      <alignment horizontal="center"/>
    </xf>
    <xf numFmtId="164" fontId="8" fillId="0" borderId="0" xfId="0" applyNumberFormat="1" applyFont="1" applyAlignment="1">
      <alignment horizontal="center"/>
    </xf>
    <xf numFmtId="0" fontId="0" fillId="0" borderId="5" xfId="0" applyBorder="1" applyAlignment="1">
      <alignment horizontal="center"/>
    </xf>
    <xf numFmtId="0" fontId="2" fillId="0" borderId="0" xfId="0" applyFont="1" applyAlignment="1">
      <alignment horizontal="center"/>
    </xf>
    <xf numFmtId="164" fontId="8" fillId="0" borderId="0" xfId="0" applyNumberFormat="1" applyFont="1" applyFill="1" applyAlignment="1">
      <alignment horizontal="center"/>
    </xf>
    <xf numFmtId="0" fontId="8" fillId="0" borderId="0" xfId="0" applyFont="1" applyAlignment="1">
      <alignment horizontal="center" vertical="top" wrapText="1"/>
    </xf>
    <xf numFmtId="0" fontId="0" fillId="0" borderId="0" xfId="0" applyAlignment="1">
      <alignment horizontal="center"/>
    </xf>
  </cellXfs>
  <cellStyles count="4">
    <cellStyle name="Comma" xfId="1" builtinId="3"/>
    <cellStyle name="Comma 2" xfId="2"/>
    <cellStyle name="Comma 2 2" xf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7"/>
  <sheetViews>
    <sheetView view="pageBreakPreview" topLeftCell="A4" zoomScale="90" zoomScaleNormal="90" zoomScaleSheetLayoutView="90" workbookViewId="0">
      <selection activeCell="A61" sqref="A61"/>
    </sheetView>
  </sheetViews>
  <sheetFormatPr defaultColWidth="9.140625" defaultRowHeight="22.5" customHeight="1" x14ac:dyDescent="0.45"/>
  <cols>
    <col min="1" max="1" width="49" style="164" customWidth="1"/>
    <col min="2" max="2" width="10.42578125" style="9" customWidth="1"/>
    <col min="3" max="3" width="14.7109375" style="9" customWidth="1"/>
    <col min="4" max="4" width="1.140625" style="9" customWidth="1"/>
    <col min="5" max="5" width="13.5703125" style="9" customWidth="1"/>
    <col min="6" max="6" width="1.140625" customWidth="1"/>
    <col min="7" max="7" width="14.7109375" customWidth="1"/>
    <col min="8" max="8" width="1.140625" customWidth="1"/>
    <col min="9" max="9" width="13.7109375" customWidth="1"/>
    <col min="10" max="10" width="16.85546875" customWidth="1"/>
    <col min="11" max="12" width="16" bestFit="1" customWidth="1"/>
    <col min="13" max="13" width="14.5703125" bestFit="1" customWidth="1"/>
    <col min="14" max="14" width="9.140625" customWidth="1"/>
  </cols>
  <sheetData>
    <row r="1" spans="1:13" ht="22.5" customHeight="1" x14ac:dyDescent="0.5">
      <c r="A1" s="8" t="s">
        <v>85</v>
      </c>
    </row>
    <row r="2" spans="1:13" ht="22.5" customHeight="1" x14ac:dyDescent="0.5">
      <c r="A2" s="8" t="s">
        <v>52</v>
      </c>
    </row>
    <row r="3" spans="1:13" ht="15" customHeight="1" x14ac:dyDescent="0.5">
      <c r="A3" s="8"/>
    </row>
    <row r="4" spans="1:13" ht="22.5" customHeight="1" x14ac:dyDescent="0.5">
      <c r="A4" s="8"/>
      <c r="C4" s="267" t="s">
        <v>81</v>
      </c>
      <c r="D4" s="267"/>
      <c r="E4" s="267"/>
      <c r="G4" s="267" t="s">
        <v>107</v>
      </c>
      <c r="H4" s="267"/>
      <c r="I4" s="267"/>
    </row>
    <row r="5" spans="1:13" ht="22.5" customHeight="1" x14ac:dyDescent="0.5">
      <c r="A5" s="8"/>
      <c r="C5" s="184" t="s">
        <v>147</v>
      </c>
      <c r="D5" s="184"/>
      <c r="E5" s="184" t="s">
        <v>55</v>
      </c>
      <c r="G5" s="184" t="s">
        <v>147</v>
      </c>
      <c r="H5" s="184"/>
      <c r="I5" s="184" t="s">
        <v>55</v>
      </c>
    </row>
    <row r="6" spans="1:13" ht="22.5" customHeight="1" x14ac:dyDescent="0.5">
      <c r="A6" s="8" t="s">
        <v>18</v>
      </c>
      <c r="B6" s="9" t="s">
        <v>0</v>
      </c>
      <c r="C6" s="185">
        <v>2563</v>
      </c>
      <c r="D6" s="186"/>
      <c r="E6" s="185">
        <v>2562</v>
      </c>
      <c r="F6" s="185"/>
      <c r="G6" s="185">
        <v>2563</v>
      </c>
      <c r="H6" s="186"/>
      <c r="I6" s="185">
        <v>2562</v>
      </c>
    </row>
    <row r="7" spans="1:13" ht="22.5" customHeight="1" x14ac:dyDescent="0.5">
      <c r="A7" s="8"/>
      <c r="B7" s="186"/>
      <c r="C7" s="184" t="s">
        <v>113</v>
      </c>
      <c r="D7" s="186"/>
      <c r="E7" s="185"/>
      <c r="F7" s="185"/>
      <c r="G7" s="184" t="s">
        <v>113</v>
      </c>
      <c r="H7" s="186"/>
      <c r="I7" s="185"/>
    </row>
    <row r="8" spans="1:13" ht="22.5" customHeight="1" x14ac:dyDescent="0.45">
      <c r="A8" s="187"/>
      <c r="B8" s="186"/>
      <c r="C8" s="266" t="s">
        <v>56</v>
      </c>
      <c r="D8" s="266"/>
      <c r="E8" s="266"/>
      <c r="F8" s="266"/>
      <c r="G8" s="266"/>
      <c r="H8" s="266"/>
      <c r="I8" s="266"/>
    </row>
    <row r="9" spans="1:13" ht="22.5" customHeight="1" x14ac:dyDescent="0.45">
      <c r="A9" s="189" t="s">
        <v>1</v>
      </c>
      <c r="B9" s="186"/>
      <c r="C9" s="190"/>
      <c r="D9" s="186"/>
      <c r="E9" s="190"/>
      <c r="F9" s="191"/>
      <c r="G9" s="190"/>
      <c r="H9" s="190"/>
      <c r="I9" s="190"/>
    </row>
    <row r="10" spans="1:13" ht="22.5" customHeight="1" x14ac:dyDescent="0.45">
      <c r="A10" s="192" t="s">
        <v>29</v>
      </c>
      <c r="B10" s="186"/>
      <c r="C10" s="193">
        <v>476854</v>
      </c>
      <c r="D10" s="186"/>
      <c r="E10" s="193">
        <v>403659</v>
      </c>
      <c r="F10" s="191"/>
      <c r="G10" s="193">
        <v>466893</v>
      </c>
      <c r="H10" s="194"/>
      <c r="I10" s="193">
        <v>385597</v>
      </c>
      <c r="J10" s="193"/>
      <c r="L10" s="195"/>
    </row>
    <row r="11" spans="1:13" ht="22.5" hidden="1" customHeight="1" x14ac:dyDescent="0.45">
      <c r="A11" s="196" t="s">
        <v>108</v>
      </c>
      <c r="B11" s="186">
        <v>6</v>
      </c>
      <c r="C11" s="195"/>
      <c r="D11" s="186"/>
      <c r="E11" s="195">
        <v>0</v>
      </c>
      <c r="F11" s="191"/>
      <c r="G11" s="195"/>
      <c r="H11" s="194"/>
      <c r="I11" s="195">
        <v>0</v>
      </c>
      <c r="J11" s="193"/>
      <c r="L11" s="195"/>
    </row>
    <row r="12" spans="1:13" ht="22.35" customHeight="1" x14ac:dyDescent="0.45">
      <c r="A12" s="196" t="s">
        <v>24</v>
      </c>
      <c r="B12" s="186">
        <v>10</v>
      </c>
      <c r="C12" s="197">
        <v>108796</v>
      </c>
      <c r="D12" s="186"/>
      <c r="E12" s="197">
        <v>199961</v>
      </c>
      <c r="F12" s="191"/>
      <c r="G12" s="197">
        <v>108247</v>
      </c>
      <c r="H12" s="194"/>
      <c r="I12" s="197">
        <v>199961</v>
      </c>
      <c r="J12" s="193"/>
      <c r="K12" s="193"/>
      <c r="L12" s="195"/>
    </row>
    <row r="13" spans="1:13" ht="22.5" customHeight="1" x14ac:dyDescent="0.45">
      <c r="A13" s="196" t="s">
        <v>60</v>
      </c>
      <c r="B13" s="186">
        <v>3</v>
      </c>
      <c r="C13" s="197">
        <v>65663</v>
      </c>
      <c r="D13" s="186"/>
      <c r="E13" s="197">
        <v>49944</v>
      </c>
      <c r="F13" s="191"/>
      <c r="G13" s="197">
        <v>63398</v>
      </c>
      <c r="H13" s="194"/>
      <c r="I13" s="197">
        <v>47858</v>
      </c>
      <c r="J13" s="193"/>
      <c r="L13" s="195"/>
    </row>
    <row r="14" spans="1:13" ht="22.5" customHeight="1" x14ac:dyDescent="0.45">
      <c r="A14" s="196" t="s">
        <v>158</v>
      </c>
      <c r="B14"/>
      <c r="C14"/>
      <c r="D14"/>
      <c r="E14"/>
      <c r="J14" s="193"/>
      <c r="L14" s="195"/>
    </row>
    <row r="15" spans="1:13" ht="22.5" customHeight="1" x14ac:dyDescent="0.45">
      <c r="A15" s="164" t="s">
        <v>159</v>
      </c>
      <c r="B15" s="186">
        <v>8</v>
      </c>
      <c r="C15" s="197">
        <v>163878</v>
      </c>
      <c r="D15" s="186"/>
      <c r="E15" s="197">
        <v>127745</v>
      </c>
      <c r="F15" s="191"/>
      <c r="G15" s="197">
        <v>163305</v>
      </c>
      <c r="H15" s="194"/>
      <c r="I15" s="197">
        <v>127745</v>
      </c>
      <c r="J15" s="193"/>
      <c r="L15" s="195"/>
    </row>
    <row r="16" spans="1:13" ht="22.5" customHeight="1" x14ac:dyDescent="0.45">
      <c r="A16" s="192" t="s">
        <v>25</v>
      </c>
      <c r="B16" s="186"/>
      <c r="C16" s="197">
        <v>142912</v>
      </c>
      <c r="D16" s="186"/>
      <c r="E16" s="197">
        <v>182556</v>
      </c>
      <c r="F16" s="191"/>
      <c r="G16" s="197">
        <v>141789</v>
      </c>
      <c r="H16" s="194"/>
      <c r="I16" s="197">
        <v>182556</v>
      </c>
      <c r="J16" s="193"/>
      <c r="K16" s="193"/>
      <c r="L16" s="195"/>
      <c r="M16" s="161"/>
    </row>
    <row r="17" spans="1:13" ht="22.5" customHeight="1" x14ac:dyDescent="0.45">
      <c r="A17" s="198" t="s">
        <v>2</v>
      </c>
      <c r="B17" s="186"/>
      <c r="C17" s="199">
        <f>SUM(C10:C16)</f>
        <v>958103</v>
      </c>
      <c r="D17" s="186"/>
      <c r="E17" s="199">
        <f>SUM(E10:E16)</f>
        <v>963865</v>
      </c>
      <c r="F17" s="191"/>
      <c r="G17" s="199">
        <f>SUM(G10:G16)</f>
        <v>943632</v>
      </c>
      <c r="H17" s="200"/>
      <c r="I17" s="199">
        <f>SUM(I10:I16)</f>
        <v>943717</v>
      </c>
      <c r="L17" s="195"/>
    </row>
    <row r="18" spans="1:13" ht="22.5" customHeight="1" x14ac:dyDescent="0.45">
      <c r="A18" s="198"/>
      <c r="B18" s="186"/>
      <c r="C18" s="193"/>
      <c r="D18" s="186"/>
      <c r="E18" s="193"/>
      <c r="F18" s="191"/>
      <c r="G18" s="193"/>
      <c r="H18" s="194"/>
      <c r="I18" s="193"/>
      <c r="L18" s="195"/>
    </row>
    <row r="19" spans="1:13" ht="22.5" customHeight="1" x14ac:dyDescent="0.45">
      <c r="A19" s="189" t="s">
        <v>3</v>
      </c>
      <c r="B19" s="186"/>
      <c r="C19" s="193"/>
      <c r="D19" s="186"/>
      <c r="E19" s="193"/>
      <c r="F19" s="191"/>
      <c r="G19" s="193"/>
      <c r="H19" s="194"/>
      <c r="I19" s="193"/>
      <c r="L19" s="195"/>
    </row>
    <row r="20" spans="1:13" ht="22.5" customHeight="1" x14ac:dyDescent="0.45">
      <c r="A20" s="192" t="s">
        <v>83</v>
      </c>
      <c r="B20" s="186">
        <v>4</v>
      </c>
      <c r="C20" s="195">
        <v>0</v>
      </c>
      <c r="D20" s="186"/>
      <c r="E20" s="195">
        <v>0</v>
      </c>
      <c r="F20" s="191"/>
      <c r="G20" s="193">
        <v>214000</v>
      </c>
      <c r="H20" s="194"/>
      <c r="I20" s="193">
        <v>214000</v>
      </c>
      <c r="J20" s="193"/>
      <c r="L20" s="195"/>
    </row>
    <row r="21" spans="1:13" ht="22.5" customHeight="1" x14ac:dyDescent="0.45">
      <c r="A21" s="192" t="s">
        <v>142</v>
      </c>
      <c r="B21" s="186">
        <v>3</v>
      </c>
      <c r="C21" s="201">
        <v>0</v>
      </c>
      <c r="D21" s="186"/>
      <c r="E21" s="195">
        <v>0</v>
      </c>
      <c r="F21" s="191"/>
      <c r="G21" s="193">
        <v>62980</v>
      </c>
      <c r="H21" s="194"/>
      <c r="I21" s="193">
        <v>59953</v>
      </c>
      <c r="J21" s="193"/>
      <c r="L21" s="195"/>
    </row>
    <row r="22" spans="1:13" ht="22.5" customHeight="1" x14ac:dyDescent="0.45">
      <c r="A22" s="196" t="s">
        <v>153</v>
      </c>
      <c r="B22" s="186">
        <v>5</v>
      </c>
      <c r="C22" s="193">
        <v>512745</v>
      </c>
      <c r="D22" s="186"/>
      <c r="E22" s="193">
        <v>532944</v>
      </c>
      <c r="F22" s="191"/>
      <c r="G22" s="193">
        <v>324909</v>
      </c>
      <c r="H22" s="194"/>
      <c r="I22" s="193">
        <v>350925</v>
      </c>
      <c r="J22" s="193"/>
      <c r="L22" s="195"/>
    </row>
    <row r="23" spans="1:13" ht="22.5" customHeight="1" x14ac:dyDescent="0.45">
      <c r="A23" s="196" t="s">
        <v>160</v>
      </c>
      <c r="B23" s="186"/>
      <c r="C23" s="193">
        <v>41469</v>
      </c>
      <c r="D23" s="186"/>
      <c r="E23" s="193">
        <v>40178</v>
      </c>
      <c r="F23" s="191"/>
      <c r="G23" s="195">
        <v>0</v>
      </c>
      <c r="H23" s="194"/>
      <c r="I23" s="195">
        <v>0</v>
      </c>
      <c r="J23" s="193"/>
      <c r="L23" s="195"/>
    </row>
    <row r="24" spans="1:13" ht="22.5" customHeight="1" x14ac:dyDescent="0.45">
      <c r="A24" s="196" t="s">
        <v>154</v>
      </c>
      <c r="B24" s="186"/>
      <c r="C24" s="193">
        <v>4387</v>
      </c>
      <c r="D24" s="186"/>
      <c r="E24" s="193">
        <v>4905</v>
      </c>
      <c r="F24" s="191"/>
      <c r="G24" s="193">
        <v>4387</v>
      </c>
      <c r="H24" s="194"/>
      <c r="I24" s="193">
        <v>4905</v>
      </c>
      <c r="J24" s="193"/>
      <c r="L24" s="195"/>
    </row>
    <row r="25" spans="1:13" ht="22.5" customHeight="1" x14ac:dyDescent="0.45">
      <c r="A25" s="196" t="s">
        <v>74</v>
      </c>
      <c r="B25" s="186"/>
      <c r="C25" s="193">
        <v>17444</v>
      </c>
      <c r="D25" s="186"/>
      <c r="E25" s="193">
        <v>19534</v>
      </c>
      <c r="F25" s="191"/>
      <c r="G25" s="193">
        <v>17444</v>
      </c>
      <c r="H25" s="194"/>
      <c r="I25" s="193">
        <v>19534</v>
      </c>
      <c r="J25" s="193"/>
      <c r="L25" s="195"/>
      <c r="M25" s="161"/>
    </row>
    <row r="26" spans="1:13" ht="22.5" customHeight="1" x14ac:dyDescent="0.45">
      <c r="A26" s="196" t="s">
        <v>36</v>
      </c>
      <c r="B26" s="186"/>
      <c r="C26" s="193">
        <v>172</v>
      </c>
      <c r="D26" s="186"/>
      <c r="E26" s="193">
        <v>174</v>
      </c>
      <c r="F26" s="191"/>
      <c r="G26" s="193">
        <v>172</v>
      </c>
      <c r="H26" s="194"/>
      <c r="I26" s="193">
        <v>174</v>
      </c>
      <c r="J26" s="193"/>
    </row>
    <row r="27" spans="1:13" ht="22.5" customHeight="1" x14ac:dyDescent="0.45">
      <c r="A27" s="198" t="s">
        <v>4</v>
      </c>
      <c r="B27" s="186"/>
      <c r="C27" s="199">
        <f>SUM(C20:C26)</f>
        <v>576217</v>
      </c>
      <c r="D27" s="186"/>
      <c r="E27" s="199">
        <f>SUM(E20:E26)</f>
        <v>597735</v>
      </c>
      <c r="F27" s="191"/>
      <c r="G27" s="199">
        <f>SUM(G20:G26)</f>
        <v>623892</v>
      </c>
      <c r="H27" s="200"/>
      <c r="I27" s="199">
        <f>SUM(I20:I26)</f>
        <v>649491</v>
      </c>
    </row>
    <row r="28" spans="1:13" ht="22.5" customHeight="1" x14ac:dyDescent="0.45">
      <c r="C28"/>
      <c r="E28"/>
    </row>
    <row r="29" spans="1:13" ht="22.5" customHeight="1" thickBot="1" x14ac:dyDescent="0.5">
      <c r="A29" s="198" t="s">
        <v>5</v>
      </c>
      <c r="B29" s="186"/>
      <c r="C29" s="202">
        <f>SUM(C17+C27)</f>
        <v>1534320</v>
      </c>
      <c r="D29" s="186"/>
      <c r="E29" s="202">
        <f>SUM(E17+E27)</f>
        <v>1561600</v>
      </c>
      <c r="F29" s="191"/>
      <c r="G29" s="202">
        <f>SUM(G17+G27)</f>
        <v>1567524</v>
      </c>
      <c r="H29" s="200"/>
      <c r="I29" s="202">
        <f>SUM(I17+I27)</f>
        <v>1593208</v>
      </c>
    </row>
    <row r="30" spans="1:13" ht="22.5" customHeight="1" thickTop="1" x14ac:dyDescent="0.45">
      <c r="A30" s="198"/>
      <c r="B30" s="186"/>
      <c r="C30" s="200"/>
      <c r="D30" s="186"/>
      <c r="E30" s="200"/>
      <c r="F30" s="191"/>
      <c r="G30" s="200"/>
      <c r="H30" s="200"/>
      <c r="I30" s="200"/>
    </row>
    <row r="31" spans="1:13" ht="22.5" customHeight="1" x14ac:dyDescent="0.5">
      <c r="A31" s="8" t="s">
        <v>85</v>
      </c>
      <c r="C31"/>
      <c r="E31"/>
    </row>
    <row r="32" spans="1:13" ht="22.5" customHeight="1" x14ac:dyDescent="0.5">
      <c r="A32" s="8" t="s">
        <v>52</v>
      </c>
      <c r="C32"/>
      <c r="E32"/>
    </row>
    <row r="33" spans="1:13" ht="15" customHeight="1" x14ac:dyDescent="0.5">
      <c r="A33" s="8"/>
      <c r="C33"/>
      <c r="E33"/>
    </row>
    <row r="34" spans="1:13" ht="22.5" customHeight="1" x14ac:dyDescent="0.5">
      <c r="A34" s="8"/>
      <c r="C34" s="267" t="s">
        <v>81</v>
      </c>
      <c r="D34" s="267"/>
      <c r="E34" s="267"/>
      <c r="G34" s="267" t="s">
        <v>107</v>
      </c>
      <c r="H34" s="267"/>
      <c r="I34" s="267"/>
    </row>
    <row r="35" spans="1:13" ht="22.5" customHeight="1" x14ac:dyDescent="0.5">
      <c r="A35" s="203"/>
      <c r="C35" s="184" t="s">
        <v>147</v>
      </c>
      <c r="D35" s="184"/>
      <c r="E35" s="184" t="s">
        <v>55</v>
      </c>
      <c r="G35" s="184" t="s">
        <v>147</v>
      </c>
      <c r="H35" s="184"/>
      <c r="I35" s="184" t="s">
        <v>55</v>
      </c>
    </row>
    <row r="36" spans="1:13" ht="22.5" customHeight="1" x14ac:dyDescent="0.5">
      <c r="A36" s="8" t="s">
        <v>6</v>
      </c>
      <c r="B36" s="9" t="s">
        <v>0</v>
      </c>
      <c r="C36" s="185">
        <v>2563</v>
      </c>
      <c r="D36" s="186"/>
      <c r="E36" s="185">
        <v>2562</v>
      </c>
      <c r="F36" s="185"/>
      <c r="G36" s="185">
        <v>2563</v>
      </c>
      <c r="H36" s="186"/>
      <c r="I36" s="185">
        <v>2562</v>
      </c>
      <c r="J36" s="164"/>
    </row>
    <row r="37" spans="1:13" ht="22.5" customHeight="1" x14ac:dyDescent="0.5">
      <c r="A37" s="8"/>
      <c r="B37" s="186"/>
      <c r="C37" s="184" t="s">
        <v>113</v>
      </c>
      <c r="D37" s="186"/>
      <c r="E37" s="185"/>
      <c r="F37" s="185"/>
      <c r="G37" s="184" t="s">
        <v>113</v>
      </c>
      <c r="H37" s="186"/>
      <c r="I37" s="185"/>
      <c r="J37" s="164"/>
    </row>
    <row r="38" spans="1:13" ht="22.5" customHeight="1" x14ac:dyDescent="0.45">
      <c r="A38" s="187"/>
      <c r="B38" s="186"/>
      <c r="C38" s="266" t="s">
        <v>56</v>
      </c>
      <c r="D38" s="266"/>
      <c r="E38" s="266"/>
      <c r="F38" s="266"/>
      <c r="G38" s="266"/>
      <c r="H38" s="266"/>
      <c r="I38" s="266"/>
    </row>
    <row r="39" spans="1:13" ht="25.5" customHeight="1" x14ac:dyDescent="0.45">
      <c r="A39" s="189" t="s">
        <v>7</v>
      </c>
      <c r="B39" s="186"/>
      <c r="C39" s="190"/>
      <c r="D39" s="186"/>
      <c r="E39" s="190"/>
      <c r="F39" s="191"/>
      <c r="G39" s="190"/>
      <c r="H39" s="190"/>
      <c r="I39" s="190"/>
    </row>
    <row r="40" spans="1:13" ht="22.5" customHeight="1" x14ac:dyDescent="0.45">
      <c r="A40" s="196" t="s">
        <v>8</v>
      </c>
      <c r="B40" s="186">
        <v>6</v>
      </c>
      <c r="C40" s="190">
        <v>57100</v>
      </c>
      <c r="D40" s="186"/>
      <c r="E40" s="190">
        <v>136212</v>
      </c>
      <c r="F40" s="191"/>
      <c r="G40" s="190">
        <v>57097</v>
      </c>
      <c r="H40" s="190"/>
      <c r="I40" s="190">
        <v>136212</v>
      </c>
      <c r="J40" s="193"/>
      <c r="K40" s="193"/>
      <c r="M40" s="201"/>
    </row>
    <row r="41" spans="1:13" ht="22.5" customHeight="1" x14ac:dyDescent="0.45">
      <c r="A41" s="196" t="s">
        <v>59</v>
      </c>
      <c r="B41" s="186"/>
      <c r="C41" s="190">
        <v>50280</v>
      </c>
      <c r="D41" s="186"/>
      <c r="E41" s="190">
        <v>46684</v>
      </c>
      <c r="F41" s="191"/>
      <c r="G41" s="190">
        <v>39379</v>
      </c>
      <c r="H41" s="190"/>
      <c r="I41" s="190">
        <v>37900</v>
      </c>
      <c r="J41" s="193"/>
      <c r="K41" s="193"/>
    </row>
    <row r="42" spans="1:13" ht="22.5" customHeight="1" x14ac:dyDescent="0.45">
      <c r="A42" s="164" t="s">
        <v>161</v>
      </c>
      <c r="B42" s="186"/>
      <c r="C42" s="190"/>
      <c r="D42" s="190"/>
      <c r="E42" s="190"/>
      <c r="F42" s="191"/>
      <c r="G42" s="190"/>
      <c r="H42" s="190"/>
      <c r="I42" s="190"/>
      <c r="J42" s="193"/>
      <c r="K42" s="193"/>
    </row>
    <row r="43" spans="1:13" ht="22.5" customHeight="1" x14ac:dyDescent="0.45">
      <c r="A43" s="164" t="s">
        <v>162</v>
      </c>
      <c r="B43" s="186">
        <v>8</v>
      </c>
      <c r="C43" s="190">
        <v>36309</v>
      </c>
      <c r="D43" s="190"/>
      <c r="E43" s="190">
        <v>9169</v>
      </c>
      <c r="F43" s="191"/>
      <c r="G43" s="190">
        <v>36309</v>
      </c>
      <c r="H43" s="190"/>
      <c r="I43" s="190">
        <v>9169</v>
      </c>
      <c r="J43" s="193"/>
      <c r="K43" s="193"/>
    </row>
    <row r="44" spans="1:13" ht="22.5" customHeight="1" x14ac:dyDescent="0.45">
      <c r="A44" s="164" t="s">
        <v>191</v>
      </c>
      <c r="B44" s="186"/>
      <c r="C44" s="190"/>
      <c r="D44" s="190"/>
      <c r="E44" s="190"/>
      <c r="F44" s="191"/>
      <c r="G44" s="190"/>
      <c r="H44" s="190"/>
      <c r="I44" s="190"/>
      <c r="J44" s="193"/>
      <c r="K44" s="193"/>
    </row>
    <row r="45" spans="1:13" ht="22.5" customHeight="1" x14ac:dyDescent="0.45">
      <c r="A45" s="204" t="s">
        <v>192</v>
      </c>
      <c r="B45" s="186"/>
      <c r="C45" s="190">
        <v>628</v>
      </c>
      <c r="D45" s="190"/>
      <c r="E45" s="190">
        <v>600</v>
      </c>
      <c r="F45" s="191"/>
      <c r="G45" s="190">
        <v>628</v>
      </c>
      <c r="H45" s="190"/>
      <c r="I45" s="190">
        <v>600</v>
      </c>
      <c r="J45" s="193"/>
      <c r="K45" s="193"/>
    </row>
    <row r="46" spans="1:13" ht="22.5" customHeight="1" x14ac:dyDescent="0.45">
      <c r="A46" s="196" t="s">
        <v>139</v>
      </c>
      <c r="B46" s="186"/>
      <c r="C46" s="190">
        <v>1303</v>
      </c>
      <c r="D46" s="186"/>
      <c r="E46" s="190">
        <v>1029</v>
      </c>
      <c r="F46" s="191"/>
      <c r="G46" s="190">
        <v>1303</v>
      </c>
      <c r="H46" s="186"/>
      <c r="I46" s="190">
        <v>1029</v>
      </c>
      <c r="J46" s="193"/>
      <c r="K46" s="193"/>
    </row>
    <row r="47" spans="1:13" ht="22.5" customHeight="1" x14ac:dyDescent="0.45">
      <c r="A47" s="198" t="s">
        <v>9</v>
      </c>
      <c r="B47" s="186"/>
      <c r="C47" s="205">
        <f>SUM(C40:C46)</f>
        <v>145620</v>
      </c>
      <c r="D47" s="186"/>
      <c r="E47" s="205">
        <f>SUM(E40:E46)</f>
        <v>193694</v>
      </c>
      <c r="F47" s="191"/>
      <c r="G47" s="205">
        <f>SUM(G40:G46)</f>
        <v>134716</v>
      </c>
      <c r="H47" s="206"/>
      <c r="I47" s="205">
        <f>SUM(I40:I46)</f>
        <v>184910</v>
      </c>
    </row>
    <row r="48" spans="1:13" ht="22.5" customHeight="1" x14ac:dyDescent="0.45">
      <c r="A48" s="198"/>
      <c r="B48" s="186"/>
      <c r="C48" s="206"/>
      <c r="D48" s="186"/>
      <c r="E48" s="206"/>
      <c r="F48" s="191"/>
      <c r="G48" s="206"/>
      <c r="H48" s="206"/>
      <c r="I48" s="206"/>
    </row>
    <row r="49" spans="1:11" ht="22.5" customHeight="1" x14ac:dyDescent="0.45">
      <c r="A49" s="207" t="s">
        <v>45</v>
      </c>
      <c r="B49" s="186"/>
      <c r="C49" s="206"/>
      <c r="D49" s="186"/>
      <c r="E49" s="206"/>
      <c r="F49" s="191"/>
      <c r="G49" s="206"/>
      <c r="H49" s="206"/>
      <c r="I49" s="206"/>
    </row>
    <row r="50" spans="1:11" ht="22.5" customHeight="1" x14ac:dyDescent="0.45">
      <c r="A50" s="208" t="s">
        <v>193</v>
      </c>
      <c r="B50" s="186"/>
      <c r="C50" s="160">
        <v>1275</v>
      </c>
      <c r="D50" s="186"/>
      <c r="E50" s="160">
        <v>1749</v>
      </c>
      <c r="F50" s="191"/>
      <c r="G50" s="160">
        <v>1275</v>
      </c>
      <c r="H50" s="160"/>
      <c r="I50" s="160">
        <v>1749</v>
      </c>
      <c r="J50" s="193"/>
      <c r="K50" s="193"/>
    </row>
    <row r="51" spans="1:11" ht="22.5" customHeight="1" x14ac:dyDescent="0.45">
      <c r="A51" s="156" t="s">
        <v>163</v>
      </c>
      <c r="B51" s="186"/>
      <c r="C51" s="160"/>
      <c r="D51" s="186"/>
      <c r="E51" s="160"/>
      <c r="F51" s="191"/>
      <c r="G51" s="160"/>
      <c r="H51" s="160"/>
      <c r="I51" s="160"/>
      <c r="J51" s="193"/>
      <c r="K51" s="193"/>
    </row>
    <row r="52" spans="1:11" ht="22.5" customHeight="1" x14ac:dyDescent="0.45">
      <c r="A52" s="156" t="s">
        <v>164</v>
      </c>
      <c r="B52"/>
      <c r="C52" s="160">
        <v>64801</v>
      </c>
      <c r="D52" s="186"/>
      <c r="E52" s="160">
        <v>58038</v>
      </c>
      <c r="F52" s="191"/>
      <c r="G52" s="160">
        <v>64801</v>
      </c>
      <c r="H52" s="160"/>
      <c r="I52" s="160">
        <v>58038</v>
      </c>
      <c r="J52" s="193"/>
      <c r="K52" s="193"/>
    </row>
    <row r="53" spans="1:11" ht="22.5" customHeight="1" x14ac:dyDescent="0.45">
      <c r="A53" s="209" t="s">
        <v>46</v>
      </c>
      <c r="B53" s="186"/>
      <c r="C53" s="205">
        <f>SUM(C50:C52)</f>
        <v>66076</v>
      </c>
      <c r="D53" s="186"/>
      <c r="E53" s="205">
        <f>SUM(E50:E52)</f>
        <v>59787</v>
      </c>
      <c r="F53" s="191"/>
      <c r="G53" s="205">
        <f>SUM(G50:G52)</f>
        <v>66076</v>
      </c>
      <c r="H53" s="206"/>
      <c r="I53" s="205">
        <f>SUM(I50:I52)</f>
        <v>59787</v>
      </c>
    </row>
    <row r="54" spans="1:11" ht="9" customHeight="1" x14ac:dyDescent="0.45">
      <c r="A54" s="209"/>
      <c r="B54" s="186"/>
      <c r="C54" s="206"/>
      <c r="D54" s="186"/>
      <c r="E54" s="206"/>
      <c r="F54" s="191"/>
      <c r="G54" s="206"/>
      <c r="H54" s="206"/>
      <c r="I54" s="206"/>
    </row>
    <row r="55" spans="1:11" ht="22.5" customHeight="1" x14ac:dyDescent="0.45">
      <c r="A55" s="210" t="s">
        <v>47</v>
      </c>
      <c r="B55" s="186"/>
      <c r="C55" s="211">
        <f>C47+C53</f>
        <v>211696</v>
      </c>
      <c r="D55" s="186"/>
      <c r="E55" s="211">
        <f>E47+E53</f>
        <v>253481</v>
      </c>
      <c r="F55" s="191"/>
      <c r="G55" s="211">
        <f>G47+G53</f>
        <v>200792</v>
      </c>
      <c r="H55" s="206"/>
      <c r="I55" s="211">
        <f>I47+I53</f>
        <v>244697</v>
      </c>
    </row>
    <row r="56" spans="1:11" ht="9" customHeight="1" x14ac:dyDescent="0.45">
      <c r="A56" s="192"/>
      <c r="B56" s="186"/>
      <c r="C56" s="190"/>
      <c r="D56" s="186"/>
      <c r="E56" s="190"/>
      <c r="F56" s="191"/>
      <c r="G56" s="190"/>
      <c r="H56" s="190"/>
      <c r="I56" s="190"/>
    </row>
    <row r="57" spans="1:11" ht="22.5" customHeight="1" x14ac:dyDescent="0.45">
      <c r="A57" s="189" t="s">
        <v>10</v>
      </c>
      <c r="B57" s="186"/>
      <c r="C57" s="190"/>
      <c r="D57" s="186"/>
      <c r="E57" s="190"/>
      <c r="F57" s="191"/>
      <c r="G57" s="190"/>
      <c r="H57" s="190"/>
      <c r="I57" s="190"/>
    </row>
    <row r="58" spans="1:11" ht="22.5" customHeight="1" x14ac:dyDescent="0.45">
      <c r="A58" s="196" t="s">
        <v>30</v>
      </c>
      <c r="B58" s="186"/>
      <c r="C58" s="190"/>
      <c r="D58" s="186"/>
      <c r="E58" s="190"/>
      <c r="F58" s="191"/>
      <c r="G58" s="190"/>
      <c r="H58" s="190"/>
      <c r="I58" s="190"/>
    </row>
    <row r="59" spans="1:11" ht="22.5" customHeight="1" x14ac:dyDescent="0.45">
      <c r="A59" s="196" t="s">
        <v>31</v>
      </c>
      <c r="B59" s="186"/>
      <c r="C59" s="190"/>
      <c r="D59" s="186"/>
      <c r="E59" s="190"/>
      <c r="F59" s="191"/>
      <c r="G59" s="190"/>
      <c r="H59" s="190"/>
      <c r="I59" s="190"/>
    </row>
    <row r="60" spans="1:11" ht="22.5" customHeight="1" thickBot="1" x14ac:dyDescent="0.5">
      <c r="A60" s="204" t="s">
        <v>165</v>
      </c>
      <c r="B60" s="186"/>
      <c r="C60" s="212">
        <v>142628</v>
      </c>
      <c r="D60" s="186"/>
      <c r="E60" s="212">
        <v>142628</v>
      </c>
      <c r="F60" s="191"/>
      <c r="G60" s="212">
        <v>142628</v>
      </c>
      <c r="H60" s="190"/>
      <c r="I60" s="212">
        <v>142628</v>
      </c>
      <c r="J60" s="193"/>
      <c r="K60" s="193"/>
    </row>
    <row r="61" spans="1:11" ht="22.5" customHeight="1" thickTop="1" x14ac:dyDescent="0.45">
      <c r="A61" s="196" t="s">
        <v>194</v>
      </c>
      <c r="B61" s="186"/>
      <c r="C61" s="190"/>
      <c r="D61" s="186"/>
      <c r="E61" s="190"/>
      <c r="F61" s="191"/>
      <c r="G61" s="190"/>
      <c r="H61" s="190"/>
      <c r="I61" s="190"/>
      <c r="J61" s="193"/>
      <c r="K61" s="193"/>
    </row>
    <row r="62" spans="1:11" ht="22.5" customHeight="1" x14ac:dyDescent="0.45">
      <c r="A62" s="204" t="s">
        <v>165</v>
      </c>
      <c r="B62" s="186"/>
      <c r="C62" s="190">
        <v>142628</v>
      </c>
      <c r="D62" s="186"/>
      <c r="E62" s="190">
        <v>142628</v>
      </c>
      <c r="F62" s="191"/>
      <c r="G62" s="190">
        <v>142628</v>
      </c>
      <c r="H62" s="190"/>
      <c r="I62" s="190">
        <v>142628</v>
      </c>
      <c r="J62" s="193"/>
      <c r="K62" s="193"/>
    </row>
    <row r="63" spans="1:11" ht="22.5" customHeight="1" x14ac:dyDescent="0.45">
      <c r="A63" s="196" t="s">
        <v>166</v>
      </c>
      <c r="B63" s="186"/>
      <c r="C63" s="190"/>
      <c r="D63" s="186"/>
      <c r="E63" s="190"/>
      <c r="F63" s="191"/>
      <c r="G63" s="190"/>
      <c r="H63" s="190"/>
      <c r="I63" s="190"/>
      <c r="J63" s="193"/>
      <c r="K63" s="193"/>
    </row>
    <row r="64" spans="1:11" ht="22.5" customHeight="1" x14ac:dyDescent="0.45">
      <c r="A64" s="196" t="s">
        <v>49</v>
      </c>
      <c r="B64" s="186"/>
      <c r="C64" s="190">
        <v>286487</v>
      </c>
      <c r="D64" s="186"/>
      <c r="E64" s="190">
        <v>286487</v>
      </c>
      <c r="F64" s="191"/>
      <c r="G64" s="190">
        <v>286487</v>
      </c>
      <c r="H64" s="190"/>
      <c r="I64" s="190">
        <v>286487</v>
      </c>
      <c r="J64" s="193"/>
      <c r="K64" s="193"/>
    </row>
    <row r="65" spans="1:14" ht="22.5" customHeight="1" x14ac:dyDescent="0.45">
      <c r="A65" s="196" t="s">
        <v>11</v>
      </c>
      <c r="B65" s="186"/>
      <c r="C65" s="190"/>
      <c r="D65" s="186"/>
      <c r="E65" s="190"/>
      <c r="F65" s="191"/>
      <c r="G65" s="190"/>
      <c r="H65" s="190"/>
      <c r="I65" s="190"/>
      <c r="J65" s="193"/>
      <c r="K65" s="193"/>
    </row>
    <row r="66" spans="1:14" ht="22.5" customHeight="1" x14ac:dyDescent="0.45">
      <c r="A66" s="213" t="s">
        <v>50</v>
      </c>
      <c r="B66" s="186"/>
      <c r="C66" s="190"/>
      <c r="D66" s="186"/>
      <c r="E66" s="190"/>
      <c r="F66" s="191"/>
      <c r="G66" s="190"/>
      <c r="H66" s="190"/>
      <c r="I66" s="190"/>
      <c r="J66" s="193"/>
      <c r="K66" s="193"/>
    </row>
    <row r="67" spans="1:14" ht="22.5" customHeight="1" x14ac:dyDescent="0.45">
      <c r="A67" s="213" t="s">
        <v>53</v>
      </c>
      <c r="B67" s="186"/>
      <c r="C67" s="190">
        <v>14300</v>
      </c>
      <c r="D67" s="186"/>
      <c r="E67" s="190">
        <v>14300</v>
      </c>
      <c r="F67" s="191"/>
      <c r="G67" s="190">
        <v>14300</v>
      </c>
      <c r="H67" s="190"/>
      <c r="I67" s="190">
        <v>14300</v>
      </c>
      <c r="J67" s="193"/>
      <c r="K67" s="193"/>
    </row>
    <row r="68" spans="1:14" ht="22.5" customHeight="1" x14ac:dyDescent="0.45">
      <c r="A68" s="213" t="s">
        <v>51</v>
      </c>
      <c r="B68" s="186"/>
      <c r="C68" s="214">
        <f>E68+'PL 5-6 '!D73+'CH 7-8'!J44</f>
        <v>884919</v>
      </c>
      <c r="D68" s="186"/>
      <c r="E68" s="214">
        <v>879154</v>
      </c>
      <c r="F68" s="191"/>
      <c r="G68" s="215">
        <f>I68+'PL 5-6 '!H73+'CH 9-10'!J33</f>
        <v>923317</v>
      </c>
      <c r="H68" s="190"/>
      <c r="I68" s="215">
        <v>905096</v>
      </c>
      <c r="J68" s="193"/>
      <c r="K68" s="193"/>
      <c r="L68" s="215"/>
    </row>
    <row r="69" spans="1:14" ht="22.5" customHeight="1" x14ac:dyDescent="0.45">
      <c r="A69" s="213" t="s">
        <v>84</v>
      </c>
      <c r="B69" s="186"/>
      <c r="C69" s="214">
        <f>'CH 7-8'!L51</f>
        <v>-5710</v>
      </c>
      <c r="D69" s="186"/>
      <c r="E69" s="214">
        <v>-14450</v>
      </c>
      <c r="F69" s="191"/>
      <c r="G69" s="215">
        <v>0</v>
      </c>
      <c r="H69" s="190"/>
      <c r="I69" s="215">
        <v>0</v>
      </c>
      <c r="J69" s="193"/>
      <c r="K69" s="193"/>
    </row>
    <row r="70" spans="1:14" ht="22.5" customHeight="1" x14ac:dyDescent="0.45">
      <c r="A70" s="198" t="s">
        <v>12</v>
      </c>
      <c r="B70" s="186"/>
      <c r="C70" s="205">
        <f>SUM(C61:C69)</f>
        <v>1322624</v>
      </c>
      <c r="D70" s="186"/>
      <c r="E70" s="205">
        <f>SUM(E61:E69)</f>
        <v>1308119</v>
      </c>
      <c r="F70" s="191"/>
      <c r="G70" s="205">
        <f>SUM(G61:G69)</f>
        <v>1366732</v>
      </c>
      <c r="H70" s="206"/>
      <c r="I70" s="205">
        <f>SUM(I61:I69)</f>
        <v>1348511</v>
      </c>
    </row>
    <row r="71" spans="1:14" ht="9" customHeight="1" x14ac:dyDescent="0.45">
      <c r="A71" s="192"/>
      <c r="B71" s="186"/>
      <c r="C71" s="190"/>
      <c r="D71" s="186"/>
      <c r="E71" s="190"/>
      <c r="F71" s="191"/>
      <c r="G71" s="190"/>
      <c r="H71" s="190"/>
      <c r="I71" s="190"/>
    </row>
    <row r="72" spans="1:14" ht="25.5" customHeight="1" thickBot="1" x14ac:dyDescent="0.5">
      <c r="A72" s="198" t="s">
        <v>13</v>
      </c>
      <c r="B72" s="186"/>
      <c r="C72" s="216">
        <f>C70+C55</f>
        <v>1534320</v>
      </c>
      <c r="D72" s="186"/>
      <c r="E72" s="216">
        <f>E70+E55</f>
        <v>1561600</v>
      </c>
      <c r="F72" s="191"/>
      <c r="G72" s="216">
        <f>G70+G55</f>
        <v>1567524</v>
      </c>
      <c r="H72" s="206"/>
      <c r="I72" s="216">
        <f>I70+I55</f>
        <v>1593208</v>
      </c>
      <c r="J72" s="195"/>
      <c r="K72" s="195"/>
      <c r="L72" s="195"/>
      <c r="M72" s="195"/>
      <c r="N72" s="195"/>
    </row>
    <row r="73" spans="1:14" ht="22.5" customHeight="1" thickTop="1" x14ac:dyDescent="0.45">
      <c r="A73" s="198"/>
      <c r="B73" s="186"/>
      <c r="C73" s="206"/>
      <c r="D73" s="186"/>
      <c r="E73" s="206"/>
      <c r="F73" s="191"/>
      <c r="G73" s="206"/>
      <c r="H73" s="206"/>
      <c r="I73" s="206"/>
      <c r="K73" s="160"/>
    </row>
    <row r="75" spans="1:14" ht="22.5" customHeight="1" x14ac:dyDescent="0.45">
      <c r="C75" s="217">
        <f t="shared" ref="C75:I75" si="0">C72-C29</f>
        <v>0</v>
      </c>
      <c r="D75" s="217">
        <f t="shared" si="0"/>
        <v>0</v>
      </c>
      <c r="E75" s="217">
        <f t="shared" si="0"/>
        <v>0</v>
      </c>
      <c r="F75" s="217">
        <f t="shared" si="0"/>
        <v>0</v>
      </c>
      <c r="G75" s="217">
        <f t="shared" si="0"/>
        <v>0</v>
      </c>
      <c r="H75" s="217">
        <f t="shared" si="0"/>
        <v>0</v>
      </c>
      <c r="I75" s="217">
        <f t="shared" si="0"/>
        <v>0</v>
      </c>
    </row>
    <row r="77" spans="1:14" ht="22.5" customHeight="1" x14ac:dyDescent="0.45">
      <c r="E77" s="235"/>
    </row>
  </sheetData>
  <mergeCells count="6">
    <mergeCell ref="C38:I38"/>
    <mergeCell ref="C4:E4"/>
    <mergeCell ref="G4:I4"/>
    <mergeCell ref="C8:I8"/>
    <mergeCell ref="C34:E34"/>
    <mergeCell ref="G34:I34"/>
  </mergeCells>
  <phoneticPr fontId="6" type="noConversion"/>
  <printOptions horizontalCentered="1"/>
  <pageMargins left="0.8" right="0.8" top="0.48" bottom="0.5" header="0.5" footer="0.5"/>
  <pageSetup paperSize="9" scale="81" firstPageNumber="3" orientation="portrait" useFirstPageNumber="1" r:id="rId1"/>
  <headerFooter>
    <oddFooter xml:space="preserve">&amp;L  หมายเหตุประกอบงบการเงินเป็นส่วนหนึ่งของงบการเงินนี้
&amp;C&amp;P&amp;R&amp;"Angsana New,Italic"
</oddFooter>
  </headerFooter>
  <rowBreaks count="3" manualBreakCount="3">
    <brk id="30" max="16383" man="1"/>
    <brk id="75" max="9" man="1"/>
    <brk id="82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5"/>
  <sheetViews>
    <sheetView view="pageBreakPreview" zoomScaleNormal="100" zoomScaleSheetLayoutView="100" workbookViewId="0">
      <selection activeCell="D56" sqref="D56"/>
    </sheetView>
  </sheetViews>
  <sheetFormatPr defaultRowHeight="22.5" customHeight="1" x14ac:dyDescent="0.45"/>
  <cols>
    <col min="1" max="1" width="48.5703125" style="48" customWidth="1"/>
    <col min="2" max="2" width="9" style="32" customWidth="1"/>
    <col min="3" max="3" width="1.140625" style="32" customWidth="1"/>
    <col min="4" max="4" width="11.7109375" style="32" customWidth="1"/>
    <col min="5" max="5" width="1.140625" style="32" customWidth="1"/>
    <col min="6" max="6" width="11.7109375" style="32" customWidth="1"/>
    <col min="7" max="7" width="1.140625" style="32" customWidth="1"/>
    <col min="8" max="8" width="11.7109375" style="46" customWidth="1"/>
    <col min="9" max="9" width="1.140625" style="46" customWidth="1"/>
    <col min="10" max="10" width="11.7109375" style="46" customWidth="1"/>
    <col min="11" max="11" width="14.140625" style="46" customWidth="1"/>
    <col min="12" max="12" width="9.140625" style="46" customWidth="1"/>
    <col min="13" max="256" width="9.140625" style="46"/>
    <col min="257" max="257" width="46" style="46" customWidth="1"/>
    <col min="258" max="258" width="9" style="46" customWidth="1"/>
    <col min="259" max="259" width="1.140625" style="46" customWidth="1"/>
    <col min="260" max="260" width="11.7109375" style="46" customWidth="1"/>
    <col min="261" max="261" width="1.140625" style="46" customWidth="1"/>
    <col min="262" max="262" width="11.7109375" style="46" customWidth="1"/>
    <col min="263" max="263" width="1.140625" style="46" customWidth="1"/>
    <col min="264" max="264" width="11.7109375" style="46" customWidth="1"/>
    <col min="265" max="265" width="1.140625" style="46" customWidth="1"/>
    <col min="266" max="266" width="11.7109375" style="46" customWidth="1"/>
    <col min="267" max="267" width="14.5703125" style="46" bestFit="1" customWidth="1"/>
    <col min="268" max="268" width="9.140625" style="46" customWidth="1"/>
    <col min="269" max="512" width="9.140625" style="46"/>
    <col min="513" max="513" width="46" style="46" customWidth="1"/>
    <col min="514" max="514" width="9" style="46" customWidth="1"/>
    <col min="515" max="515" width="1.140625" style="46" customWidth="1"/>
    <col min="516" max="516" width="11.7109375" style="46" customWidth="1"/>
    <col min="517" max="517" width="1.140625" style="46" customWidth="1"/>
    <col min="518" max="518" width="11.7109375" style="46" customWidth="1"/>
    <col min="519" max="519" width="1.140625" style="46" customWidth="1"/>
    <col min="520" max="520" width="11.7109375" style="46" customWidth="1"/>
    <col min="521" max="521" width="1.140625" style="46" customWidth="1"/>
    <col min="522" max="522" width="11.7109375" style="46" customWidth="1"/>
    <col min="523" max="523" width="14.5703125" style="46" bestFit="1" customWidth="1"/>
    <col min="524" max="524" width="9.140625" style="46" customWidth="1"/>
    <col min="525" max="768" width="9.140625" style="46"/>
    <col min="769" max="769" width="46" style="46" customWidth="1"/>
    <col min="770" max="770" width="9" style="46" customWidth="1"/>
    <col min="771" max="771" width="1.140625" style="46" customWidth="1"/>
    <col min="772" max="772" width="11.7109375" style="46" customWidth="1"/>
    <col min="773" max="773" width="1.140625" style="46" customWidth="1"/>
    <col min="774" max="774" width="11.7109375" style="46" customWidth="1"/>
    <col min="775" max="775" width="1.140625" style="46" customWidth="1"/>
    <col min="776" max="776" width="11.7109375" style="46" customWidth="1"/>
    <col min="777" max="777" width="1.140625" style="46" customWidth="1"/>
    <col min="778" max="778" width="11.7109375" style="46" customWidth="1"/>
    <col min="779" max="779" width="14.5703125" style="46" bestFit="1" customWidth="1"/>
    <col min="780" max="780" width="9.140625" style="46" customWidth="1"/>
    <col min="781" max="1024" width="9.140625" style="46"/>
    <col min="1025" max="1025" width="46" style="46" customWidth="1"/>
    <col min="1026" max="1026" width="9" style="46" customWidth="1"/>
    <col min="1027" max="1027" width="1.140625" style="46" customWidth="1"/>
    <col min="1028" max="1028" width="11.7109375" style="46" customWidth="1"/>
    <col min="1029" max="1029" width="1.140625" style="46" customWidth="1"/>
    <col min="1030" max="1030" width="11.7109375" style="46" customWidth="1"/>
    <col min="1031" max="1031" width="1.140625" style="46" customWidth="1"/>
    <col min="1032" max="1032" width="11.7109375" style="46" customWidth="1"/>
    <col min="1033" max="1033" width="1.140625" style="46" customWidth="1"/>
    <col min="1034" max="1034" width="11.7109375" style="46" customWidth="1"/>
    <col min="1035" max="1035" width="14.5703125" style="46" bestFit="1" customWidth="1"/>
    <col min="1036" max="1036" width="9.140625" style="46" customWidth="1"/>
    <col min="1037" max="1280" width="9.140625" style="46"/>
    <col min="1281" max="1281" width="46" style="46" customWidth="1"/>
    <col min="1282" max="1282" width="9" style="46" customWidth="1"/>
    <col min="1283" max="1283" width="1.140625" style="46" customWidth="1"/>
    <col min="1284" max="1284" width="11.7109375" style="46" customWidth="1"/>
    <col min="1285" max="1285" width="1.140625" style="46" customWidth="1"/>
    <col min="1286" max="1286" width="11.7109375" style="46" customWidth="1"/>
    <col min="1287" max="1287" width="1.140625" style="46" customWidth="1"/>
    <col min="1288" max="1288" width="11.7109375" style="46" customWidth="1"/>
    <col min="1289" max="1289" width="1.140625" style="46" customWidth="1"/>
    <col min="1290" max="1290" width="11.7109375" style="46" customWidth="1"/>
    <col min="1291" max="1291" width="14.5703125" style="46" bestFit="1" customWidth="1"/>
    <col min="1292" max="1292" width="9.140625" style="46" customWidth="1"/>
    <col min="1293" max="1536" width="9.140625" style="46"/>
    <col min="1537" max="1537" width="46" style="46" customWidth="1"/>
    <col min="1538" max="1538" width="9" style="46" customWidth="1"/>
    <col min="1539" max="1539" width="1.140625" style="46" customWidth="1"/>
    <col min="1540" max="1540" width="11.7109375" style="46" customWidth="1"/>
    <col min="1541" max="1541" width="1.140625" style="46" customWidth="1"/>
    <col min="1542" max="1542" width="11.7109375" style="46" customWidth="1"/>
    <col min="1543" max="1543" width="1.140625" style="46" customWidth="1"/>
    <col min="1544" max="1544" width="11.7109375" style="46" customWidth="1"/>
    <col min="1545" max="1545" width="1.140625" style="46" customWidth="1"/>
    <col min="1546" max="1546" width="11.7109375" style="46" customWidth="1"/>
    <col min="1547" max="1547" width="14.5703125" style="46" bestFit="1" customWidth="1"/>
    <col min="1548" max="1548" width="9.140625" style="46" customWidth="1"/>
    <col min="1549" max="1792" width="9.140625" style="46"/>
    <col min="1793" max="1793" width="46" style="46" customWidth="1"/>
    <col min="1794" max="1794" width="9" style="46" customWidth="1"/>
    <col min="1795" max="1795" width="1.140625" style="46" customWidth="1"/>
    <col min="1796" max="1796" width="11.7109375" style="46" customWidth="1"/>
    <col min="1797" max="1797" width="1.140625" style="46" customWidth="1"/>
    <col min="1798" max="1798" width="11.7109375" style="46" customWidth="1"/>
    <col min="1799" max="1799" width="1.140625" style="46" customWidth="1"/>
    <col min="1800" max="1800" width="11.7109375" style="46" customWidth="1"/>
    <col min="1801" max="1801" width="1.140625" style="46" customWidth="1"/>
    <col min="1802" max="1802" width="11.7109375" style="46" customWidth="1"/>
    <col min="1803" max="1803" width="14.5703125" style="46" bestFit="1" customWidth="1"/>
    <col min="1804" max="1804" width="9.140625" style="46" customWidth="1"/>
    <col min="1805" max="2048" width="9.140625" style="46"/>
    <col min="2049" max="2049" width="46" style="46" customWidth="1"/>
    <col min="2050" max="2050" width="9" style="46" customWidth="1"/>
    <col min="2051" max="2051" width="1.140625" style="46" customWidth="1"/>
    <col min="2052" max="2052" width="11.7109375" style="46" customWidth="1"/>
    <col min="2053" max="2053" width="1.140625" style="46" customWidth="1"/>
    <col min="2054" max="2054" width="11.7109375" style="46" customWidth="1"/>
    <col min="2055" max="2055" width="1.140625" style="46" customWidth="1"/>
    <col min="2056" max="2056" width="11.7109375" style="46" customWidth="1"/>
    <col min="2057" max="2057" width="1.140625" style="46" customWidth="1"/>
    <col min="2058" max="2058" width="11.7109375" style="46" customWidth="1"/>
    <col min="2059" max="2059" width="14.5703125" style="46" bestFit="1" customWidth="1"/>
    <col min="2060" max="2060" width="9.140625" style="46" customWidth="1"/>
    <col min="2061" max="2304" width="9.140625" style="46"/>
    <col min="2305" max="2305" width="46" style="46" customWidth="1"/>
    <col min="2306" max="2306" width="9" style="46" customWidth="1"/>
    <col min="2307" max="2307" width="1.140625" style="46" customWidth="1"/>
    <col min="2308" max="2308" width="11.7109375" style="46" customWidth="1"/>
    <col min="2309" max="2309" width="1.140625" style="46" customWidth="1"/>
    <col min="2310" max="2310" width="11.7109375" style="46" customWidth="1"/>
    <col min="2311" max="2311" width="1.140625" style="46" customWidth="1"/>
    <col min="2312" max="2312" width="11.7109375" style="46" customWidth="1"/>
    <col min="2313" max="2313" width="1.140625" style="46" customWidth="1"/>
    <col min="2314" max="2314" width="11.7109375" style="46" customWidth="1"/>
    <col min="2315" max="2315" width="14.5703125" style="46" bestFit="1" customWidth="1"/>
    <col min="2316" max="2316" width="9.140625" style="46" customWidth="1"/>
    <col min="2317" max="2560" width="9.140625" style="46"/>
    <col min="2561" max="2561" width="46" style="46" customWidth="1"/>
    <col min="2562" max="2562" width="9" style="46" customWidth="1"/>
    <col min="2563" max="2563" width="1.140625" style="46" customWidth="1"/>
    <col min="2564" max="2564" width="11.7109375" style="46" customWidth="1"/>
    <col min="2565" max="2565" width="1.140625" style="46" customWidth="1"/>
    <col min="2566" max="2566" width="11.7109375" style="46" customWidth="1"/>
    <col min="2567" max="2567" width="1.140625" style="46" customWidth="1"/>
    <col min="2568" max="2568" width="11.7109375" style="46" customWidth="1"/>
    <col min="2569" max="2569" width="1.140625" style="46" customWidth="1"/>
    <col min="2570" max="2570" width="11.7109375" style="46" customWidth="1"/>
    <col min="2571" max="2571" width="14.5703125" style="46" bestFit="1" customWidth="1"/>
    <col min="2572" max="2572" width="9.140625" style="46" customWidth="1"/>
    <col min="2573" max="2816" width="9.140625" style="46"/>
    <col min="2817" max="2817" width="46" style="46" customWidth="1"/>
    <col min="2818" max="2818" width="9" style="46" customWidth="1"/>
    <col min="2819" max="2819" width="1.140625" style="46" customWidth="1"/>
    <col min="2820" max="2820" width="11.7109375" style="46" customWidth="1"/>
    <col min="2821" max="2821" width="1.140625" style="46" customWidth="1"/>
    <col min="2822" max="2822" width="11.7109375" style="46" customWidth="1"/>
    <col min="2823" max="2823" width="1.140625" style="46" customWidth="1"/>
    <col min="2824" max="2824" width="11.7109375" style="46" customWidth="1"/>
    <col min="2825" max="2825" width="1.140625" style="46" customWidth="1"/>
    <col min="2826" max="2826" width="11.7109375" style="46" customWidth="1"/>
    <col min="2827" max="2827" width="14.5703125" style="46" bestFit="1" customWidth="1"/>
    <col min="2828" max="2828" width="9.140625" style="46" customWidth="1"/>
    <col min="2829" max="3072" width="9.140625" style="46"/>
    <col min="3073" max="3073" width="46" style="46" customWidth="1"/>
    <col min="3074" max="3074" width="9" style="46" customWidth="1"/>
    <col min="3075" max="3075" width="1.140625" style="46" customWidth="1"/>
    <col min="3076" max="3076" width="11.7109375" style="46" customWidth="1"/>
    <col min="3077" max="3077" width="1.140625" style="46" customWidth="1"/>
    <col min="3078" max="3078" width="11.7109375" style="46" customWidth="1"/>
    <col min="3079" max="3079" width="1.140625" style="46" customWidth="1"/>
    <col min="3080" max="3080" width="11.7109375" style="46" customWidth="1"/>
    <col min="3081" max="3081" width="1.140625" style="46" customWidth="1"/>
    <col min="3082" max="3082" width="11.7109375" style="46" customWidth="1"/>
    <col min="3083" max="3083" width="14.5703125" style="46" bestFit="1" customWidth="1"/>
    <col min="3084" max="3084" width="9.140625" style="46" customWidth="1"/>
    <col min="3085" max="3328" width="9.140625" style="46"/>
    <col min="3329" max="3329" width="46" style="46" customWidth="1"/>
    <col min="3330" max="3330" width="9" style="46" customWidth="1"/>
    <col min="3331" max="3331" width="1.140625" style="46" customWidth="1"/>
    <col min="3332" max="3332" width="11.7109375" style="46" customWidth="1"/>
    <col min="3333" max="3333" width="1.140625" style="46" customWidth="1"/>
    <col min="3334" max="3334" width="11.7109375" style="46" customWidth="1"/>
    <col min="3335" max="3335" width="1.140625" style="46" customWidth="1"/>
    <col min="3336" max="3336" width="11.7109375" style="46" customWidth="1"/>
    <col min="3337" max="3337" width="1.140625" style="46" customWidth="1"/>
    <col min="3338" max="3338" width="11.7109375" style="46" customWidth="1"/>
    <col min="3339" max="3339" width="14.5703125" style="46" bestFit="1" customWidth="1"/>
    <col min="3340" max="3340" width="9.140625" style="46" customWidth="1"/>
    <col min="3341" max="3584" width="9.140625" style="46"/>
    <col min="3585" max="3585" width="46" style="46" customWidth="1"/>
    <col min="3586" max="3586" width="9" style="46" customWidth="1"/>
    <col min="3587" max="3587" width="1.140625" style="46" customWidth="1"/>
    <col min="3588" max="3588" width="11.7109375" style="46" customWidth="1"/>
    <col min="3589" max="3589" width="1.140625" style="46" customWidth="1"/>
    <col min="3590" max="3590" width="11.7109375" style="46" customWidth="1"/>
    <col min="3591" max="3591" width="1.140625" style="46" customWidth="1"/>
    <col min="3592" max="3592" width="11.7109375" style="46" customWidth="1"/>
    <col min="3593" max="3593" width="1.140625" style="46" customWidth="1"/>
    <col min="3594" max="3594" width="11.7109375" style="46" customWidth="1"/>
    <col min="3595" max="3595" width="14.5703125" style="46" bestFit="1" customWidth="1"/>
    <col min="3596" max="3596" width="9.140625" style="46" customWidth="1"/>
    <col min="3597" max="3840" width="9.140625" style="46"/>
    <col min="3841" max="3841" width="46" style="46" customWidth="1"/>
    <col min="3842" max="3842" width="9" style="46" customWidth="1"/>
    <col min="3843" max="3843" width="1.140625" style="46" customWidth="1"/>
    <col min="3844" max="3844" width="11.7109375" style="46" customWidth="1"/>
    <col min="3845" max="3845" width="1.140625" style="46" customWidth="1"/>
    <col min="3846" max="3846" width="11.7109375" style="46" customWidth="1"/>
    <col min="3847" max="3847" width="1.140625" style="46" customWidth="1"/>
    <col min="3848" max="3848" width="11.7109375" style="46" customWidth="1"/>
    <col min="3849" max="3849" width="1.140625" style="46" customWidth="1"/>
    <col min="3850" max="3850" width="11.7109375" style="46" customWidth="1"/>
    <col min="3851" max="3851" width="14.5703125" style="46" bestFit="1" customWidth="1"/>
    <col min="3852" max="3852" width="9.140625" style="46" customWidth="1"/>
    <col min="3853" max="4096" width="9.140625" style="46"/>
    <col min="4097" max="4097" width="46" style="46" customWidth="1"/>
    <col min="4098" max="4098" width="9" style="46" customWidth="1"/>
    <col min="4099" max="4099" width="1.140625" style="46" customWidth="1"/>
    <col min="4100" max="4100" width="11.7109375" style="46" customWidth="1"/>
    <col min="4101" max="4101" width="1.140625" style="46" customWidth="1"/>
    <col min="4102" max="4102" width="11.7109375" style="46" customWidth="1"/>
    <col min="4103" max="4103" width="1.140625" style="46" customWidth="1"/>
    <col min="4104" max="4104" width="11.7109375" style="46" customWidth="1"/>
    <col min="4105" max="4105" width="1.140625" style="46" customWidth="1"/>
    <col min="4106" max="4106" width="11.7109375" style="46" customWidth="1"/>
    <col min="4107" max="4107" width="14.5703125" style="46" bestFit="1" customWidth="1"/>
    <col min="4108" max="4108" width="9.140625" style="46" customWidth="1"/>
    <col min="4109" max="4352" width="9.140625" style="46"/>
    <col min="4353" max="4353" width="46" style="46" customWidth="1"/>
    <col min="4354" max="4354" width="9" style="46" customWidth="1"/>
    <col min="4355" max="4355" width="1.140625" style="46" customWidth="1"/>
    <col min="4356" max="4356" width="11.7109375" style="46" customWidth="1"/>
    <col min="4357" max="4357" width="1.140625" style="46" customWidth="1"/>
    <col min="4358" max="4358" width="11.7109375" style="46" customWidth="1"/>
    <col min="4359" max="4359" width="1.140625" style="46" customWidth="1"/>
    <col min="4360" max="4360" width="11.7109375" style="46" customWidth="1"/>
    <col min="4361" max="4361" width="1.140625" style="46" customWidth="1"/>
    <col min="4362" max="4362" width="11.7109375" style="46" customWidth="1"/>
    <col min="4363" max="4363" width="14.5703125" style="46" bestFit="1" customWidth="1"/>
    <col min="4364" max="4364" width="9.140625" style="46" customWidth="1"/>
    <col min="4365" max="4608" width="9.140625" style="46"/>
    <col min="4609" max="4609" width="46" style="46" customWidth="1"/>
    <col min="4610" max="4610" width="9" style="46" customWidth="1"/>
    <col min="4611" max="4611" width="1.140625" style="46" customWidth="1"/>
    <col min="4612" max="4612" width="11.7109375" style="46" customWidth="1"/>
    <col min="4613" max="4613" width="1.140625" style="46" customWidth="1"/>
    <col min="4614" max="4614" width="11.7109375" style="46" customWidth="1"/>
    <col min="4615" max="4615" width="1.140625" style="46" customWidth="1"/>
    <col min="4616" max="4616" width="11.7109375" style="46" customWidth="1"/>
    <col min="4617" max="4617" width="1.140625" style="46" customWidth="1"/>
    <col min="4618" max="4618" width="11.7109375" style="46" customWidth="1"/>
    <col min="4619" max="4619" width="14.5703125" style="46" bestFit="1" customWidth="1"/>
    <col min="4620" max="4620" width="9.140625" style="46" customWidth="1"/>
    <col min="4621" max="4864" width="9.140625" style="46"/>
    <col min="4865" max="4865" width="46" style="46" customWidth="1"/>
    <col min="4866" max="4866" width="9" style="46" customWidth="1"/>
    <col min="4867" max="4867" width="1.140625" style="46" customWidth="1"/>
    <col min="4868" max="4868" width="11.7109375" style="46" customWidth="1"/>
    <col min="4869" max="4869" width="1.140625" style="46" customWidth="1"/>
    <col min="4870" max="4870" width="11.7109375" style="46" customWidth="1"/>
    <col min="4871" max="4871" width="1.140625" style="46" customWidth="1"/>
    <col min="4872" max="4872" width="11.7109375" style="46" customWidth="1"/>
    <col min="4873" max="4873" width="1.140625" style="46" customWidth="1"/>
    <col min="4874" max="4874" width="11.7109375" style="46" customWidth="1"/>
    <col min="4875" max="4875" width="14.5703125" style="46" bestFit="1" customWidth="1"/>
    <col min="4876" max="4876" width="9.140625" style="46" customWidth="1"/>
    <col min="4877" max="5120" width="9.140625" style="46"/>
    <col min="5121" max="5121" width="46" style="46" customWidth="1"/>
    <col min="5122" max="5122" width="9" style="46" customWidth="1"/>
    <col min="5123" max="5123" width="1.140625" style="46" customWidth="1"/>
    <col min="5124" max="5124" width="11.7109375" style="46" customWidth="1"/>
    <col min="5125" max="5125" width="1.140625" style="46" customWidth="1"/>
    <col min="5126" max="5126" width="11.7109375" style="46" customWidth="1"/>
    <col min="5127" max="5127" width="1.140625" style="46" customWidth="1"/>
    <col min="5128" max="5128" width="11.7109375" style="46" customWidth="1"/>
    <col min="5129" max="5129" width="1.140625" style="46" customWidth="1"/>
    <col min="5130" max="5130" width="11.7109375" style="46" customWidth="1"/>
    <col min="5131" max="5131" width="14.5703125" style="46" bestFit="1" customWidth="1"/>
    <col min="5132" max="5132" width="9.140625" style="46" customWidth="1"/>
    <col min="5133" max="5376" width="9.140625" style="46"/>
    <col min="5377" max="5377" width="46" style="46" customWidth="1"/>
    <col min="5378" max="5378" width="9" style="46" customWidth="1"/>
    <col min="5379" max="5379" width="1.140625" style="46" customWidth="1"/>
    <col min="5380" max="5380" width="11.7109375" style="46" customWidth="1"/>
    <col min="5381" max="5381" width="1.140625" style="46" customWidth="1"/>
    <col min="5382" max="5382" width="11.7109375" style="46" customWidth="1"/>
    <col min="5383" max="5383" width="1.140625" style="46" customWidth="1"/>
    <col min="5384" max="5384" width="11.7109375" style="46" customWidth="1"/>
    <col min="5385" max="5385" width="1.140625" style="46" customWidth="1"/>
    <col min="5386" max="5386" width="11.7109375" style="46" customWidth="1"/>
    <col min="5387" max="5387" width="14.5703125" style="46" bestFit="1" customWidth="1"/>
    <col min="5388" max="5388" width="9.140625" style="46" customWidth="1"/>
    <col min="5389" max="5632" width="9.140625" style="46"/>
    <col min="5633" max="5633" width="46" style="46" customWidth="1"/>
    <col min="5634" max="5634" width="9" style="46" customWidth="1"/>
    <col min="5635" max="5635" width="1.140625" style="46" customWidth="1"/>
    <col min="5636" max="5636" width="11.7109375" style="46" customWidth="1"/>
    <col min="5637" max="5637" width="1.140625" style="46" customWidth="1"/>
    <col min="5638" max="5638" width="11.7109375" style="46" customWidth="1"/>
    <col min="5639" max="5639" width="1.140625" style="46" customWidth="1"/>
    <col min="5640" max="5640" width="11.7109375" style="46" customWidth="1"/>
    <col min="5641" max="5641" width="1.140625" style="46" customWidth="1"/>
    <col min="5642" max="5642" width="11.7109375" style="46" customWidth="1"/>
    <col min="5643" max="5643" width="14.5703125" style="46" bestFit="1" customWidth="1"/>
    <col min="5644" max="5644" width="9.140625" style="46" customWidth="1"/>
    <col min="5645" max="5888" width="9.140625" style="46"/>
    <col min="5889" max="5889" width="46" style="46" customWidth="1"/>
    <col min="5890" max="5890" width="9" style="46" customWidth="1"/>
    <col min="5891" max="5891" width="1.140625" style="46" customWidth="1"/>
    <col min="5892" max="5892" width="11.7109375" style="46" customWidth="1"/>
    <col min="5893" max="5893" width="1.140625" style="46" customWidth="1"/>
    <col min="5894" max="5894" width="11.7109375" style="46" customWidth="1"/>
    <col min="5895" max="5895" width="1.140625" style="46" customWidth="1"/>
    <col min="5896" max="5896" width="11.7109375" style="46" customWidth="1"/>
    <col min="5897" max="5897" width="1.140625" style="46" customWidth="1"/>
    <col min="5898" max="5898" width="11.7109375" style="46" customWidth="1"/>
    <col min="5899" max="5899" width="14.5703125" style="46" bestFit="1" customWidth="1"/>
    <col min="5900" max="5900" width="9.140625" style="46" customWidth="1"/>
    <col min="5901" max="6144" width="9.140625" style="46"/>
    <col min="6145" max="6145" width="46" style="46" customWidth="1"/>
    <col min="6146" max="6146" width="9" style="46" customWidth="1"/>
    <col min="6147" max="6147" width="1.140625" style="46" customWidth="1"/>
    <col min="6148" max="6148" width="11.7109375" style="46" customWidth="1"/>
    <col min="6149" max="6149" width="1.140625" style="46" customWidth="1"/>
    <col min="6150" max="6150" width="11.7109375" style="46" customWidth="1"/>
    <col min="6151" max="6151" width="1.140625" style="46" customWidth="1"/>
    <col min="6152" max="6152" width="11.7109375" style="46" customWidth="1"/>
    <col min="6153" max="6153" width="1.140625" style="46" customWidth="1"/>
    <col min="6154" max="6154" width="11.7109375" style="46" customWidth="1"/>
    <col min="6155" max="6155" width="14.5703125" style="46" bestFit="1" customWidth="1"/>
    <col min="6156" max="6156" width="9.140625" style="46" customWidth="1"/>
    <col min="6157" max="6400" width="9.140625" style="46"/>
    <col min="6401" max="6401" width="46" style="46" customWidth="1"/>
    <col min="6402" max="6402" width="9" style="46" customWidth="1"/>
    <col min="6403" max="6403" width="1.140625" style="46" customWidth="1"/>
    <col min="6404" max="6404" width="11.7109375" style="46" customWidth="1"/>
    <col min="6405" max="6405" width="1.140625" style="46" customWidth="1"/>
    <col min="6406" max="6406" width="11.7109375" style="46" customWidth="1"/>
    <col min="6407" max="6407" width="1.140625" style="46" customWidth="1"/>
    <col min="6408" max="6408" width="11.7109375" style="46" customWidth="1"/>
    <col min="6409" max="6409" width="1.140625" style="46" customWidth="1"/>
    <col min="6410" max="6410" width="11.7109375" style="46" customWidth="1"/>
    <col min="6411" max="6411" width="14.5703125" style="46" bestFit="1" customWidth="1"/>
    <col min="6412" max="6412" width="9.140625" style="46" customWidth="1"/>
    <col min="6413" max="6656" width="9.140625" style="46"/>
    <col min="6657" max="6657" width="46" style="46" customWidth="1"/>
    <col min="6658" max="6658" width="9" style="46" customWidth="1"/>
    <col min="6659" max="6659" width="1.140625" style="46" customWidth="1"/>
    <col min="6660" max="6660" width="11.7109375" style="46" customWidth="1"/>
    <col min="6661" max="6661" width="1.140625" style="46" customWidth="1"/>
    <col min="6662" max="6662" width="11.7109375" style="46" customWidth="1"/>
    <col min="6663" max="6663" width="1.140625" style="46" customWidth="1"/>
    <col min="6664" max="6664" width="11.7109375" style="46" customWidth="1"/>
    <col min="6665" max="6665" width="1.140625" style="46" customWidth="1"/>
    <col min="6666" max="6666" width="11.7109375" style="46" customWidth="1"/>
    <col min="6667" max="6667" width="14.5703125" style="46" bestFit="1" customWidth="1"/>
    <col min="6668" max="6668" width="9.140625" style="46" customWidth="1"/>
    <col min="6669" max="6912" width="9.140625" style="46"/>
    <col min="6913" max="6913" width="46" style="46" customWidth="1"/>
    <col min="6914" max="6914" width="9" style="46" customWidth="1"/>
    <col min="6915" max="6915" width="1.140625" style="46" customWidth="1"/>
    <col min="6916" max="6916" width="11.7109375" style="46" customWidth="1"/>
    <col min="6917" max="6917" width="1.140625" style="46" customWidth="1"/>
    <col min="6918" max="6918" width="11.7109375" style="46" customWidth="1"/>
    <col min="6919" max="6919" width="1.140625" style="46" customWidth="1"/>
    <col min="6920" max="6920" width="11.7109375" style="46" customWidth="1"/>
    <col min="6921" max="6921" width="1.140625" style="46" customWidth="1"/>
    <col min="6922" max="6922" width="11.7109375" style="46" customWidth="1"/>
    <col min="6923" max="6923" width="14.5703125" style="46" bestFit="1" customWidth="1"/>
    <col min="6924" max="6924" width="9.140625" style="46" customWidth="1"/>
    <col min="6925" max="7168" width="9.140625" style="46"/>
    <col min="7169" max="7169" width="46" style="46" customWidth="1"/>
    <col min="7170" max="7170" width="9" style="46" customWidth="1"/>
    <col min="7171" max="7171" width="1.140625" style="46" customWidth="1"/>
    <col min="7172" max="7172" width="11.7109375" style="46" customWidth="1"/>
    <col min="7173" max="7173" width="1.140625" style="46" customWidth="1"/>
    <col min="7174" max="7174" width="11.7109375" style="46" customWidth="1"/>
    <col min="7175" max="7175" width="1.140625" style="46" customWidth="1"/>
    <col min="7176" max="7176" width="11.7109375" style="46" customWidth="1"/>
    <col min="7177" max="7177" width="1.140625" style="46" customWidth="1"/>
    <col min="7178" max="7178" width="11.7109375" style="46" customWidth="1"/>
    <col min="7179" max="7179" width="14.5703125" style="46" bestFit="1" customWidth="1"/>
    <col min="7180" max="7180" width="9.140625" style="46" customWidth="1"/>
    <col min="7181" max="7424" width="9.140625" style="46"/>
    <col min="7425" max="7425" width="46" style="46" customWidth="1"/>
    <col min="7426" max="7426" width="9" style="46" customWidth="1"/>
    <col min="7427" max="7427" width="1.140625" style="46" customWidth="1"/>
    <col min="7428" max="7428" width="11.7109375" style="46" customWidth="1"/>
    <col min="7429" max="7429" width="1.140625" style="46" customWidth="1"/>
    <col min="7430" max="7430" width="11.7109375" style="46" customWidth="1"/>
    <col min="7431" max="7431" width="1.140625" style="46" customWidth="1"/>
    <col min="7432" max="7432" width="11.7109375" style="46" customWidth="1"/>
    <col min="7433" max="7433" width="1.140625" style="46" customWidth="1"/>
    <col min="7434" max="7434" width="11.7109375" style="46" customWidth="1"/>
    <col min="7435" max="7435" width="14.5703125" style="46" bestFit="1" customWidth="1"/>
    <col min="7436" max="7436" width="9.140625" style="46" customWidth="1"/>
    <col min="7437" max="7680" width="9.140625" style="46"/>
    <col min="7681" max="7681" width="46" style="46" customWidth="1"/>
    <col min="7682" max="7682" width="9" style="46" customWidth="1"/>
    <col min="7683" max="7683" width="1.140625" style="46" customWidth="1"/>
    <col min="7684" max="7684" width="11.7109375" style="46" customWidth="1"/>
    <col min="7685" max="7685" width="1.140625" style="46" customWidth="1"/>
    <col min="7686" max="7686" width="11.7109375" style="46" customWidth="1"/>
    <col min="7687" max="7687" width="1.140625" style="46" customWidth="1"/>
    <col min="7688" max="7688" width="11.7109375" style="46" customWidth="1"/>
    <col min="7689" max="7689" width="1.140625" style="46" customWidth="1"/>
    <col min="7690" max="7690" width="11.7109375" style="46" customWidth="1"/>
    <col min="7691" max="7691" width="14.5703125" style="46" bestFit="1" customWidth="1"/>
    <col min="7692" max="7692" width="9.140625" style="46" customWidth="1"/>
    <col min="7693" max="7936" width="9.140625" style="46"/>
    <col min="7937" max="7937" width="46" style="46" customWidth="1"/>
    <col min="7938" max="7938" width="9" style="46" customWidth="1"/>
    <col min="7939" max="7939" width="1.140625" style="46" customWidth="1"/>
    <col min="7940" max="7940" width="11.7109375" style="46" customWidth="1"/>
    <col min="7941" max="7941" width="1.140625" style="46" customWidth="1"/>
    <col min="7942" max="7942" width="11.7109375" style="46" customWidth="1"/>
    <col min="7943" max="7943" width="1.140625" style="46" customWidth="1"/>
    <col min="7944" max="7944" width="11.7109375" style="46" customWidth="1"/>
    <col min="7945" max="7945" width="1.140625" style="46" customWidth="1"/>
    <col min="7946" max="7946" width="11.7109375" style="46" customWidth="1"/>
    <col min="7947" max="7947" width="14.5703125" style="46" bestFit="1" customWidth="1"/>
    <col min="7948" max="7948" width="9.140625" style="46" customWidth="1"/>
    <col min="7949" max="8192" width="9.140625" style="46"/>
    <col min="8193" max="8193" width="46" style="46" customWidth="1"/>
    <col min="8194" max="8194" width="9" style="46" customWidth="1"/>
    <col min="8195" max="8195" width="1.140625" style="46" customWidth="1"/>
    <col min="8196" max="8196" width="11.7109375" style="46" customWidth="1"/>
    <col min="8197" max="8197" width="1.140625" style="46" customWidth="1"/>
    <col min="8198" max="8198" width="11.7109375" style="46" customWidth="1"/>
    <col min="8199" max="8199" width="1.140625" style="46" customWidth="1"/>
    <col min="8200" max="8200" width="11.7109375" style="46" customWidth="1"/>
    <col min="8201" max="8201" width="1.140625" style="46" customWidth="1"/>
    <col min="8202" max="8202" width="11.7109375" style="46" customWidth="1"/>
    <col min="8203" max="8203" width="14.5703125" style="46" bestFit="1" customWidth="1"/>
    <col min="8204" max="8204" width="9.140625" style="46" customWidth="1"/>
    <col min="8205" max="8448" width="9.140625" style="46"/>
    <col min="8449" max="8449" width="46" style="46" customWidth="1"/>
    <col min="8450" max="8450" width="9" style="46" customWidth="1"/>
    <col min="8451" max="8451" width="1.140625" style="46" customWidth="1"/>
    <col min="8452" max="8452" width="11.7109375" style="46" customWidth="1"/>
    <col min="8453" max="8453" width="1.140625" style="46" customWidth="1"/>
    <col min="8454" max="8454" width="11.7109375" style="46" customWidth="1"/>
    <col min="8455" max="8455" width="1.140625" style="46" customWidth="1"/>
    <col min="8456" max="8456" width="11.7109375" style="46" customWidth="1"/>
    <col min="8457" max="8457" width="1.140625" style="46" customWidth="1"/>
    <col min="8458" max="8458" width="11.7109375" style="46" customWidth="1"/>
    <col min="8459" max="8459" width="14.5703125" style="46" bestFit="1" customWidth="1"/>
    <col min="8460" max="8460" width="9.140625" style="46" customWidth="1"/>
    <col min="8461" max="8704" width="9.140625" style="46"/>
    <col min="8705" max="8705" width="46" style="46" customWidth="1"/>
    <col min="8706" max="8706" width="9" style="46" customWidth="1"/>
    <col min="8707" max="8707" width="1.140625" style="46" customWidth="1"/>
    <col min="8708" max="8708" width="11.7109375" style="46" customWidth="1"/>
    <col min="8709" max="8709" width="1.140625" style="46" customWidth="1"/>
    <col min="8710" max="8710" width="11.7109375" style="46" customWidth="1"/>
    <col min="8711" max="8711" width="1.140625" style="46" customWidth="1"/>
    <col min="8712" max="8712" width="11.7109375" style="46" customWidth="1"/>
    <col min="8713" max="8713" width="1.140625" style="46" customWidth="1"/>
    <col min="8714" max="8714" width="11.7109375" style="46" customWidth="1"/>
    <col min="8715" max="8715" width="14.5703125" style="46" bestFit="1" customWidth="1"/>
    <col min="8716" max="8716" width="9.140625" style="46" customWidth="1"/>
    <col min="8717" max="8960" width="9.140625" style="46"/>
    <col min="8961" max="8961" width="46" style="46" customWidth="1"/>
    <col min="8962" max="8962" width="9" style="46" customWidth="1"/>
    <col min="8963" max="8963" width="1.140625" style="46" customWidth="1"/>
    <col min="8964" max="8964" width="11.7109375" style="46" customWidth="1"/>
    <col min="8965" max="8965" width="1.140625" style="46" customWidth="1"/>
    <col min="8966" max="8966" width="11.7109375" style="46" customWidth="1"/>
    <col min="8967" max="8967" width="1.140625" style="46" customWidth="1"/>
    <col min="8968" max="8968" width="11.7109375" style="46" customWidth="1"/>
    <col min="8969" max="8969" width="1.140625" style="46" customWidth="1"/>
    <col min="8970" max="8970" width="11.7109375" style="46" customWidth="1"/>
    <col min="8971" max="8971" width="14.5703125" style="46" bestFit="1" customWidth="1"/>
    <col min="8972" max="8972" width="9.140625" style="46" customWidth="1"/>
    <col min="8973" max="9216" width="9.140625" style="46"/>
    <col min="9217" max="9217" width="46" style="46" customWidth="1"/>
    <col min="9218" max="9218" width="9" style="46" customWidth="1"/>
    <col min="9219" max="9219" width="1.140625" style="46" customWidth="1"/>
    <col min="9220" max="9220" width="11.7109375" style="46" customWidth="1"/>
    <col min="9221" max="9221" width="1.140625" style="46" customWidth="1"/>
    <col min="9222" max="9222" width="11.7109375" style="46" customWidth="1"/>
    <col min="9223" max="9223" width="1.140625" style="46" customWidth="1"/>
    <col min="9224" max="9224" width="11.7109375" style="46" customWidth="1"/>
    <col min="9225" max="9225" width="1.140625" style="46" customWidth="1"/>
    <col min="9226" max="9226" width="11.7109375" style="46" customWidth="1"/>
    <col min="9227" max="9227" width="14.5703125" style="46" bestFit="1" customWidth="1"/>
    <col min="9228" max="9228" width="9.140625" style="46" customWidth="1"/>
    <col min="9229" max="9472" width="9.140625" style="46"/>
    <col min="9473" max="9473" width="46" style="46" customWidth="1"/>
    <col min="9474" max="9474" width="9" style="46" customWidth="1"/>
    <col min="9475" max="9475" width="1.140625" style="46" customWidth="1"/>
    <col min="9476" max="9476" width="11.7109375" style="46" customWidth="1"/>
    <col min="9477" max="9477" width="1.140625" style="46" customWidth="1"/>
    <col min="9478" max="9478" width="11.7109375" style="46" customWidth="1"/>
    <col min="9479" max="9479" width="1.140625" style="46" customWidth="1"/>
    <col min="9480" max="9480" width="11.7109375" style="46" customWidth="1"/>
    <col min="9481" max="9481" width="1.140625" style="46" customWidth="1"/>
    <col min="9482" max="9482" width="11.7109375" style="46" customWidth="1"/>
    <col min="9483" max="9483" width="14.5703125" style="46" bestFit="1" customWidth="1"/>
    <col min="9484" max="9484" width="9.140625" style="46" customWidth="1"/>
    <col min="9485" max="9728" width="9.140625" style="46"/>
    <col min="9729" max="9729" width="46" style="46" customWidth="1"/>
    <col min="9730" max="9730" width="9" style="46" customWidth="1"/>
    <col min="9731" max="9731" width="1.140625" style="46" customWidth="1"/>
    <col min="9732" max="9732" width="11.7109375" style="46" customWidth="1"/>
    <col min="9733" max="9733" width="1.140625" style="46" customWidth="1"/>
    <col min="9734" max="9734" width="11.7109375" style="46" customWidth="1"/>
    <col min="9735" max="9735" width="1.140625" style="46" customWidth="1"/>
    <col min="9736" max="9736" width="11.7109375" style="46" customWidth="1"/>
    <col min="9737" max="9737" width="1.140625" style="46" customWidth="1"/>
    <col min="9738" max="9738" width="11.7109375" style="46" customWidth="1"/>
    <col min="9739" max="9739" width="14.5703125" style="46" bestFit="1" customWidth="1"/>
    <col min="9740" max="9740" width="9.140625" style="46" customWidth="1"/>
    <col min="9741" max="9984" width="9.140625" style="46"/>
    <col min="9985" max="9985" width="46" style="46" customWidth="1"/>
    <col min="9986" max="9986" width="9" style="46" customWidth="1"/>
    <col min="9987" max="9987" width="1.140625" style="46" customWidth="1"/>
    <col min="9988" max="9988" width="11.7109375" style="46" customWidth="1"/>
    <col min="9989" max="9989" width="1.140625" style="46" customWidth="1"/>
    <col min="9990" max="9990" width="11.7109375" style="46" customWidth="1"/>
    <col min="9991" max="9991" width="1.140625" style="46" customWidth="1"/>
    <col min="9992" max="9992" width="11.7109375" style="46" customWidth="1"/>
    <col min="9993" max="9993" width="1.140625" style="46" customWidth="1"/>
    <col min="9994" max="9994" width="11.7109375" style="46" customWidth="1"/>
    <col min="9995" max="9995" width="14.5703125" style="46" bestFit="1" customWidth="1"/>
    <col min="9996" max="9996" width="9.140625" style="46" customWidth="1"/>
    <col min="9997" max="10240" width="9.140625" style="46"/>
    <col min="10241" max="10241" width="46" style="46" customWidth="1"/>
    <col min="10242" max="10242" width="9" style="46" customWidth="1"/>
    <col min="10243" max="10243" width="1.140625" style="46" customWidth="1"/>
    <col min="10244" max="10244" width="11.7109375" style="46" customWidth="1"/>
    <col min="10245" max="10245" width="1.140625" style="46" customWidth="1"/>
    <col min="10246" max="10246" width="11.7109375" style="46" customWidth="1"/>
    <col min="10247" max="10247" width="1.140625" style="46" customWidth="1"/>
    <col min="10248" max="10248" width="11.7109375" style="46" customWidth="1"/>
    <col min="10249" max="10249" width="1.140625" style="46" customWidth="1"/>
    <col min="10250" max="10250" width="11.7109375" style="46" customWidth="1"/>
    <col min="10251" max="10251" width="14.5703125" style="46" bestFit="1" customWidth="1"/>
    <col min="10252" max="10252" width="9.140625" style="46" customWidth="1"/>
    <col min="10253" max="10496" width="9.140625" style="46"/>
    <col min="10497" max="10497" width="46" style="46" customWidth="1"/>
    <col min="10498" max="10498" width="9" style="46" customWidth="1"/>
    <col min="10499" max="10499" width="1.140625" style="46" customWidth="1"/>
    <col min="10500" max="10500" width="11.7109375" style="46" customWidth="1"/>
    <col min="10501" max="10501" width="1.140625" style="46" customWidth="1"/>
    <col min="10502" max="10502" width="11.7109375" style="46" customWidth="1"/>
    <col min="10503" max="10503" width="1.140625" style="46" customWidth="1"/>
    <col min="10504" max="10504" width="11.7109375" style="46" customWidth="1"/>
    <col min="10505" max="10505" width="1.140625" style="46" customWidth="1"/>
    <col min="10506" max="10506" width="11.7109375" style="46" customWidth="1"/>
    <col min="10507" max="10507" width="14.5703125" style="46" bestFit="1" customWidth="1"/>
    <col min="10508" max="10508" width="9.140625" style="46" customWidth="1"/>
    <col min="10509" max="10752" width="9.140625" style="46"/>
    <col min="10753" max="10753" width="46" style="46" customWidth="1"/>
    <col min="10754" max="10754" width="9" style="46" customWidth="1"/>
    <col min="10755" max="10755" width="1.140625" style="46" customWidth="1"/>
    <col min="10756" max="10756" width="11.7109375" style="46" customWidth="1"/>
    <col min="10757" max="10757" width="1.140625" style="46" customWidth="1"/>
    <col min="10758" max="10758" width="11.7109375" style="46" customWidth="1"/>
    <col min="10759" max="10759" width="1.140625" style="46" customWidth="1"/>
    <col min="10760" max="10760" width="11.7109375" style="46" customWidth="1"/>
    <col min="10761" max="10761" width="1.140625" style="46" customWidth="1"/>
    <col min="10762" max="10762" width="11.7109375" style="46" customWidth="1"/>
    <col min="10763" max="10763" width="14.5703125" style="46" bestFit="1" customWidth="1"/>
    <col min="10764" max="10764" width="9.140625" style="46" customWidth="1"/>
    <col min="10765" max="11008" width="9.140625" style="46"/>
    <col min="11009" max="11009" width="46" style="46" customWidth="1"/>
    <col min="11010" max="11010" width="9" style="46" customWidth="1"/>
    <col min="11011" max="11011" width="1.140625" style="46" customWidth="1"/>
    <col min="11012" max="11012" width="11.7109375" style="46" customWidth="1"/>
    <col min="11013" max="11013" width="1.140625" style="46" customWidth="1"/>
    <col min="11014" max="11014" width="11.7109375" style="46" customWidth="1"/>
    <col min="11015" max="11015" width="1.140625" style="46" customWidth="1"/>
    <col min="11016" max="11016" width="11.7109375" style="46" customWidth="1"/>
    <col min="11017" max="11017" width="1.140625" style="46" customWidth="1"/>
    <col min="11018" max="11018" width="11.7109375" style="46" customWidth="1"/>
    <col min="11019" max="11019" width="14.5703125" style="46" bestFit="1" customWidth="1"/>
    <col min="11020" max="11020" width="9.140625" style="46" customWidth="1"/>
    <col min="11021" max="11264" width="9.140625" style="46"/>
    <col min="11265" max="11265" width="46" style="46" customWidth="1"/>
    <col min="11266" max="11266" width="9" style="46" customWidth="1"/>
    <col min="11267" max="11267" width="1.140625" style="46" customWidth="1"/>
    <col min="11268" max="11268" width="11.7109375" style="46" customWidth="1"/>
    <col min="11269" max="11269" width="1.140625" style="46" customWidth="1"/>
    <col min="11270" max="11270" width="11.7109375" style="46" customWidth="1"/>
    <col min="11271" max="11271" width="1.140625" style="46" customWidth="1"/>
    <col min="11272" max="11272" width="11.7109375" style="46" customWidth="1"/>
    <col min="11273" max="11273" width="1.140625" style="46" customWidth="1"/>
    <col min="11274" max="11274" width="11.7109375" style="46" customWidth="1"/>
    <col min="11275" max="11275" width="14.5703125" style="46" bestFit="1" customWidth="1"/>
    <col min="11276" max="11276" width="9.140625" style="46" customWidth="1"/>
    <col min="11277" max="11520" width="9.140625" style="46"/>
    <col min="11521" max="11521" width="46" style="46" customWidth="1"/>
    <col min="11522" max="11522" width="9" style="46" customWidth="1"/>
    <col min="11523" max="11523" width="1.140625" style="46" customWidth="1"/>
    <col min="11524" max="11524" width="11.7109375" style="46" customWidth="1"/>
    <col min="11525" max="11525" width="1.140625" style="46" customWidth="1"/>
    <col min="11526" max="11526" width="11.7109375" style="46" customWidth="1"/>
    <col min="11527" max="11527" width="1.140625" style="46" customWidth="1"/>
    <col min="11528" max="11528" width="11.7109375" style="46" customWidth="1"/>
    <col min="11529" max="11529" width="1.140625" style="46" customWidth="1"/>
    <col min="11530" max="11530" width="11.7109375" style="46" customWidth="1"/>
    <col min="11531" max="11531" width="14.5703125" style="46" bestFit="1" customWidth="1"/>
    <col min="11532" max="11532" width="9.140625" style="46" customWidth="1"/>
    <col min="11533" max="11776" width="9.140625" style="46"/>
    <col min="11777" max="11777" width="46" style="46" customWidth="1"/>
    <col min="11778" max="11778" width="9" style="46" customWidth="1"/>
    <col min="11779" max="11779" width="1.140625" style="46" customWidth="1"/>
    <col min="11780" max="11780" width="11.7109375" style="46" customWidth="1"/>
    <col min="11781" max="11781" width="1.140625" style="46" customWidth="1"/>
    <col min="11782" max="11782" width="11.7109375" style="46" customWidth="1"/>
    <col min="11783" max="11783" width="1.140625" style="46" customWidth="1"/>
    <col min="11784" max="11784" width="11.7109375" style="46" customWidth="1"/>
    <col min="11785" max="11785" width="1.140625" style="46" customWidth="1"/>
    <col min="11786" max="11786" width="11.7109375" style="46" customWidth="1"/>
    <col min="11787" max="11787" width="14.5703125" style="46" bestFit="1" customWidth="1"/>
    <col min="11788" max="11788" width="9.140625" style="46" customWidth="1"/>
    <col min="11789" max="12032" width="9.140625" style="46"/>
    <col min="12033" max="12033" width="46" style="46" customWidth="1"/>
    <col min="12034" max="12034" width="9" style="46" customWidth="1"/>
    <col min="12035" max="12035" width="1.140625" style="46" customWidth="1"/>
    <col min="12036" max="12036" width="11.7109375" style="46" customWidth="1"/>
    <col min="12037" max="12037" width="1.140625" style="46" customWidth="1"/>
    <col min="12038" max="12038" width="11.7109375" style="46" customWidth="1"/>
    <col min="12039" max="12039" width="1.140625" style="46" customWidth="1"/>
    <col min="12040" max="12040" width="11.7109375" style="46" customWidth="1"/>
    <col min="12041" max="12041" width="1.140625" style="46" customWidth="1"/>
    <col min="12042" max="12042" width="11.7109375" style="46" customWidth="1"/>
    <col min="12043" max="12043" width="14.5703125" style="46" bestFit="1" customWidth="1"/>
    <col min="12044" max="12044" width="9.140625" style="46" customWidth="1"/>
    <col min="12045" max="12288" width="9.140625" style="46"/>
    <col min="12289" max="12289" width="46" style="46" customWidth="1"/>
    <col min="12290" max="12290" width="9" style="46" customWidth="1"/>
    <col min="12291" max="12291" width="1.140625" style="46" customWidth="1"/>
    <col min="12292" max="12292" width="11.7109375" style="46" customWidth="1"/>
    <col min="12293" max="12293" width="1.140625" style="46" customWidth="1"/>
    <col min="12294" max="12294" width="11.7109375" style="46" customWidth="1"/>
    <col min="12295" max="12295" width="1.140625" style="46" customWidth="1"/>
    <col min="12296" max="12296" width="11.7109375" style="46" customWidth="1"/>
    <col min="12297" max="12297" width="1.140625" style="46" customWidth="1"/>
    <col min="12298" max="12298" width="11.7109375" style="46" customWidth="1"/>
    <col min="12299" max="12299" width="14.5703125" style="46" bestFit="1" customWidth="1"/>
    <col min="12300" max="12300" width="9.140625" style="46" customWidth="1"/>
    <col min="12301" max="12544" width="9.140625" style="46"/>
    <col min="12545" max="12545" width="46" style="46" customWidth="1"/>
    <col min="12546" max="12546" width="9" style="46" customWidth="1"/>
    <col min="12547" max="12547" width="1.140625" style="46" customWidth="1"/>
    <col min="12548" max="12548" width="11.7109375" style="46" customWidth="1"/>
    <col min="12549" max="12549" width="1.140625" style="46" customWidth="1"/>
    <col min="12550" max="12550" width="11.7109375" style="46" customWidth="1"/>
    <col min="12551" max="12551" width="1.140625" style="46" customWidth="1"/>
    <col min="12552" max="12552" width="11.7109375" style="46" customWidth="1"/>
    <col min="12553" max="12553" width="1.140625" style="46" customWidth="1"/>
    <col min="12554" max="12554" width="11.7109375" style="46" customWidth="1"/>
    <col min="12555" max="12555" width="14.5703125" style="46" bestFit="1" customWidth="1"/>
    <col min="12556" max="12556" width="9.140625" style="46" customWidth="1"/>
    <col min="12557" max="12800" width="9.140625" style="46"/>
    <col min="12801" max="12801" width="46" style="46" customWidth="1"/>
    <col min="12802" max="12802" width="9" style="46" customWidth="1"/>
    <col min="12803" max="12803" width="1.140625" style="46" customWidth="1"/>
    <col min="12804" max="12804" width="11.7109375" style="46" customWidth="1"/>
    <col min="12805" max="12805" width="1.140625" style="46" customWidth="1"/>
    <col min="12806" max="12806" width="11.7109375" style="46" customWidth="1"/>
    <col min="12807" max="12807" width="1.140625" style="46" customWidth="1"/>
    <col min="12808" max="12808" width="11.7109375" style="46" customWidth="1"/>
    <col min="12809" max="12809" width="1.140625" style="46" customWidth="1"/>
    <col min="12810" max="12810" width="11.7109375" style="46" customWidth="1"/>
    <col min="12811" max="12811" width="14.5703125" style="46" bestFit="1" customWidth="1"/>
    <col min="12812" max="12812" width="9.140625" style="46" customWidth="1"/>
    <col min="12813" max="13056" width="9.140625" style="46"/>
    <col min="13057" max="13057" width="46" style="46" customWidth="1"/>
    <col min="13058" max="13058" width="9" style="46" customWidth="1"/>
    <col min="13059" max="13059" width="1.140625" style="46" customWidth="1"/>
    <col min="13060" max="13060" width="11.7109375" style="46" customWidth="1"/>
    <col min="13061" max="13061" width="1.140625" style="46" customWidth="1"/>
    <col min="13062" max="13062" width="11.7109375" style="46" customWidth="1"/>
    <col min="13063" max="13063" width="1.140625" style="46" customWidth="1"/>
    <col min="13064" max="13064" width="11.7109375" style="46" customWidth="1"/>
    <col min="13065" max="13065" width="1.140625" style="46" customWidth="1"/>
    <col min="13066" max="13066" width="11.7109375" style="46" customWidth="1"/>
    <col min="13067" max="13067" width="14.5703125" style="46" bestFit="1" customWidth="1"/>
    <col min="13068" max="13068" width="9.140625" style="46" customWidth="1"/>
    <col min="13069" max="13312" width="9.140625" style="46"/>
    <col min="13313" max="13313" width="46" style="46" customWidth="1"/>
    <col min="13314" max="13314" width="9" style="46" customWidth="1"/>
    <col min="13315" max="13315" width="1.140625" style="46" customWidth="1"/>
    <col min="13316" max="13316" width="11.7109375" style="46" customWidth="1"/>
    <col min="13317" max="13317" width="1.140625" style="46" customWidth="1"/>
    <col min="13318" max="13318" width="11.7109375" style="46" customWidth="1"/>
    <col min="13319" max="13319" width="1.140625" style="46" customWidth="1"/>
    <col min="13320" max="13320" width="11.7109375" style="46" customWidth="1"/>
    <col min="13321" max="13321" width="1.140625" style="46" customWidth="1"/>
    <col min="13322" max="13322" width="11.7109375" style="46" customWidth="1"/>
    <col min="13323" max="13323" width="14.5703125" style="46" bestFit="1" customWidth="1"/>
    <col min="13324" max="13324" width="9.140625" style="46" customWidth="1"/>
    <col min="13325" max="13568" width="9.140625" style="46"/>
    <col min="13569" max="13569" width="46" style="46" customWidth="1"/>
    <col min="13570" max="13570" width="9" style="46" customWidth="1"/>
    <col min="13571" max="13571" width="1.140625" style="46" customWidth="1"/>
    <col min="13572" max="13572" width="11.7109375" style="46" customWidth="1"/>
    <col min="13573" max="13573" width="1.140625" style="46" customWidth="1"/>
    <col min="13574" max="13574" width="11.7109375" style="46" customWidth="1"/>
    <col min="13575" max="13575" width="1.140625" style="46" customWidth="1"/>
    <col min="13576" max="13576" width="11.7109375" style="46" customWidth="1"/>
    <col min="13577" max="13577" width="1.140625" style="46" customWidth="1"/>
    <col min="13578" max="13578" width="11.7109375" style="46" customWidth="1"/>
    <col min="13579" max="13579" width="14.5703125" style="46" bestFit="1" customWidth="1"/>
    <col min="13580" max="13580" width="9.140625" style="46" customWidth="1"/>
    <col min="13581" max="13824" width="9.140625" style="46"/>
    <col min="13825" max="13825" width="46" style="46" customWidth="1"/>
    <col min="13826" max="13826" width="9" style="46" customWidth="1"/>
    <col min="13827" max="13827" width="1.140625" style="46" customWidth="1"/>
    <col min="13828" max="13828" width="11.7109375" style="46" customWidth="1"/>
    <col min="13829" max="13829" width="1.140625" style="46" customWidth="1"/>
    <col min="13830" max="13830" width="11.7109375" style="46" customWidth="1"/>
    <col min="13831" max="13831" width="1.140625" style="46" customWidth="1"/>
    <col min="13832" max="13832" width="11.7109375" style="46" customWidth="1"/>
    <col min="13833" max="13833" width="1.140625" style="46" customWidth="1"/>
    <col min="13834" max="13834" width="11.7109375" style="46" customWidth="1"/>
    <col min="13835" max="13835" width="14.5703125" style="46" bestFit="1" customWidth="1"/>
    <col min="13836" max="13836" width="9.140625" style="46" customWidth="1"/>
    <col min="13837" max="14080" width="9.140625" style="46"/>
    <col min="14081" max="14081" width="46" style="46" customWidth="1"/>
    <col min="14082" max="14082" width="9" style="46" customWidth="1"/>
    <col min="14083" max="14083" width="1.140625" style="46" customWidth="1"/>
    <col min="14084" max="14084" width="11.7109375" style="46" customWidth="1"/>
    <col min="14085" max="14085" width="1.140625" style="46" customWidth="1"/>
    <col min="14086" max="14086" width="11.7109375" style="46" customWidth="1"/>
    <col min="14087" max="14087" width="1.140625" style="46" customWidth="1"/>
    <col min="14088" max="14088" width="11.7109375" style="46" customWidth="1"/>
    <col min="14089" max="14089" width="1.140625" style="46" customWidth="1"/>
    <col min="14090" max="14090" width="11.7109375" style="46" customWidth="1"/>
    <col min="14091" max="14091" width="14.5703125" style="46" bestFit="1" customWidth="1"/>
    <col min="14092" max="14092" width="9.140625" style="46" customWidth="1"/>
    <col min="14093" max="14336" width="9.140625" style="46"/>
    <col min="14337" max="14337" width="46" style="46" customWidth="1"/>
    <col min="14338" max="14338" width="9" style="46" customWidth="1"/>
    <col min="14339" max="14339" width="1.140625" style="46" customWidth="1"/>
    <col min="14340" max="14340" width="11.7109375" style="46" customWidth="1"/>
    <col min="14341" max="14341" width="1.140625" style="46" customWidth="1"/>
    <col min="14342" max="14342" width="11.7109375" style="46" customWidth="1"/>
    <col min="14343" max="14343" width="1.140625" style="46" customWidth="1"/>
    <col min="14344" max="14344" width="11.7109375" style="46" customWidth="1"/>
    <col min="14345" max="14345" width="1.140625" style="46" customWidth="1"/>
    <col min="14346" max="14346" width="11.7109375" style="46" customWidth="1"/>
    <col min="14347" max="14347" width="14.5703125" style="46" bestFit="1" customWidth="1"/>
    <col min="14348" max="14348" width="9.140625" style="46" customWidth="1"/>
    <col min="14349" max="14592" width="9.140625" style="46"/>
    <col min="14593" max="14593" width="46" style="46" customWidth="1"/>
    <col min="14594" max="14594" width="9" style="46" customWidth="1"/>
    <col min="14595" max="14595" width="1.140625" style="46" customWidth="1"/>
    <col min="14596" max="14596" width="11.7109375" style="46" customWidth="1"/>
    <col min="14597" max="14597" width="1.140625" style="46" customWidth="1"/>
    <col min="14598" max="14598" width="11.7109375" style="46" customWidth="1"/>
    <col min="14599" max="14599" width="1.140625" style="46" customWidth="1"/>
    <col min="14600" max="14600" width="11.7109375" style="46" customWidth="1"/>
    <col min="14601" max="14601" width="1.140625" style="46" customWidth="1"/>
    <col min="14602" max="14602" width="11.7109375" style="46" customWidth="1"/>
    <col min="14603" max="14603" width="14.5703125" style="46" bestFit="1" customWidth="1"/>
    <col min="14604" max="14604" width="9.140625" style="46" customWidth="1"/>
    <col min="14605" max="14848" width="9.140625" style="46"/>
    <col min="14849" max="14849" width="46" style="46" customWidth="1"/>
    <col min="14850" max="14850" width="9" style="46" customWidth="1"/>
    <col min="14851" max="14851" width="1.140625" style="46" customWidth="1"/>
    <col min="14852" max="14852" width="11.7109375" style="46" customWidth="1"/>
    <col min="14853" max="14853" width="1.140625" style="46" customWidth="1"/>
    <col min="14854" max="14854" width="11.7109375" style="46" customWidth="1"/>
    <col min="14855" max="14855" width="1.140625" style="46" customWidth="1"/>
    <col min="14856" max="14856" width="11.7109375" style="46" customWidth="1"/>
    <col min="14857" max="14857" width="1.140625" style="46" customWidth="1"/>
    <col min="14858" max="14858" width="11.7109375" style="46" customWidth="1"/>
    <col min="14859" max="14859" width="14.5703125" style="46" bestFit="1" customWidth="1"/>
    <col min="14860" max="14860" width="9.140625" style="46" customWidth="1"/>
    <col min="14861" max="15104" width="9.140625" style="46"/>
    <col min="15105" max="15105" width="46" style="46" customWidth="1"/>
    <col min="15106" max="15106" width="9" style="46" customWidth="1"/>
    <col min="15107" max="15107" width="1.140625" style="46" customWidth="1"/>
    <col min="15108" max="15108" width="11.7109375" style="46" customWidth="1"/>
    <col min="15109" max="15109" width="1.140625" style="46" customWidth="1"/>
    <col min="15110" max="15110" width="11.7109375" style="46" customWidth="1"/>
    <col min="15111" max="15111" width="1.140625" style="46" customWidth="1"/>
    <col min="15112" max="15112" width="11.7109375" style="46" customWidth="1"/>
    <col min="15113" max="15113" width="1.140625" style="46" customWidth="1"/>
    <col min="15114" max="15114" width="11.7109375" style="46" customWidth="1"/>
    <col min="15115" max="15115" width="14.5703125" style="46" bestFit="1" customWidth="1"/>
    <col min="15116" max="15116" width="9.140625" style="46" customWidth="1"/>
    <col min="15117" max="15360" width="9.140625" style="46"/>
    <col min="15361" max="15361" width="46" style="46" customWidth="1"/>
    <col min="15362" max="15362" width="9" style="46" customWidth="1"/>
    <col min="15363" max="15363" width="1.140625" style="46" customWidth="1"/>
    <col min="15364" max="15364" width="11.7109375" style="46" customWidth="1"/>
    <col min="15365" max="15365" width="1.140625" style="46" customWidth="1"/>
    <col min="15366" max="15366" width="11.7109375" style="46" customWidth="1"/>
    <col min="15367" max="15367" width="1.140625" style="46" customWidth="1"/>
    <col min="15368" max="15368" width="11.7109375" style="46" customWidth="1"/>
    <col min="15369" max="15369" width="1.140625" style="46" customWidth="1"/>
    <col min="15370" max="15370" width="11.7109375" style="46" customWidth="1"/>
    <col min="15371" max="15371" width="14.5703125" style="46" bestFit="1" customWidth="1"/>
    <col min="15372" max="15372" width="9.140625" style="46" customWidth="1"/>
    <col min="15373" max="15616" width="9.140625" style="46"/>
    <col min="15617" max="15617" width="46" style="46" customWidth="1"/>
    <col min="15618" max="15618" width="9" style="46" customWidth="1"/>
    <col min="15619" max="15619" width="1.140625" style="46" customWidth="1"/>
    <col min="15620" max="15620" width="11.7109375" style="46" customWidth="1"/>
    <col min="15621" max="15621" width="1.140625" style="46" customWidth="1"/>
    <col min="15622" max="15622" width="11.7109375" style="46" customWidth="1"/>
    <col min="15623" max="15623" width="1.140625" style="46" customWidth="1"/>
    <col min="15624" max="15624" width="11.7109375" style="46" customWidth="1"/>
    <col min="15625" max="15625" width="1.140625" style="46" customWidth="1"/>
    <col min="15626" max="15626" width="11.7109375" style="46" customWidth="1"/>
    <col min="15627" max="15627" width="14.5703125" style="46" bestFit="1" customWidth="1"/>
    <col min="15628" max="15628" width="9.140625" style="46" customWidth="1"/>
    <col min="15629" max="15872" width="9.140625" style="46"/>
    <col min="15873" max="15873" width="46" style="46" customWidth="1"/>
    <col min="15874" max="15874" width="9" style="46" customWidth="1"/>
    <col min="15875" max="15875" width="1.140625" style="46" customWidth="1"/>
    <col min="15876" max="15876" width="11.7109375" style="46" customWidth="1"/>
    <col min="15877" max="15877" width="1.140625" style="46" customWidth="1"/>
    <col min="15878" max="15878" width="11.7109375" style="46" customWidth="1"/>
    <col min="15879" max="15879" width="1.140625" style="46" customWidth="1"/>
    <col min="15880" max="15880" width="11.7109375" style="46" customWidth="1"/>
    <col min="15881" max="15881" width="1.140625" style="46" customWidth="1"/>
    <col min="15882" max="15882" width="11.7109375" style="46" customWidth="1"/>
    <col min="15883" max="15883" width="14.5703125" style="46" bestFit="1" customWidth="1"/>
    <col min="15884" max="15884" width="9.140625" style="46" customWidth="1"/>
    <col min="15885" max="16128" width="9.140625" style="46"/>
    <col min="16129" max="16129" width="46" style="46" customWidth="1"/>
    <col min="16130" max="16130" width="9" style="46" customWidth="1"/>
    <col min="16131" max="16131" width="1.140625" style="46" customWidth="1"/>
    <col min="16132" max="16132" width="11.7109375" style="46" customWidth="1"/>
    <col min="16133" max="16133" width="1.140625" style="46" customWidth="1"/>
    <col min="16134" max="16134" width="11.7109375" style="46" customWidth="1"/>
    <col min="16135" max="16135" width="1.140625" style="46" customWidth="1"/>
    <col min="16136" max="16136" width="11.7109375" style="46" customWidth="1"/>
    <col min="16137" max="16137" width="1.140625" style="46" customWidth="1"/>
    <col min="16138" max="16138" width="11.7109375" style="46" customWidth="1"/>
    <col min="16139" max="16139" width="14.5703125" style="46" bestFit="1" customWidth="1"/>
    <col min="16140" max="16140" width="9.140625" style="46" customWidth="1"/>
    <col min="16141" max="16384" width="9.140625" style="46"/>
  </cols>
  <sheetData>
    <row r="1" spans="1:12" ht="22.5" customHeight="1" x14ac:dyDescent="0.5">
      <c r="A1" s="45" t="s">
        <v>85</v>
      </c>
      <c r="H1" s="47"/>
      <c r="J1" s="47"/>
      <c r="K1" s="112"/>
    </row>
    <row r="2" spans="1:12" ht="22.5" customHeight="1" x14ac:dyDescent="0.5">
      <c r="A2" s="12" t="s">
        <v>61</v>
      </c>
      <c r="K2" s="112"/>
    </row>
    <row r="3" spans="1:12" s="115" customFormat="1" ht="16.5" customHeight="1" x14ac:dyDescent="0.45">
      <c r="A3" s="113"/>
      <c r="B3" s="114"/>
      <c r="C3" s="114"/>
      <c r="D3" s="114"/>
      <c r="E3" s="114"/>
      <c r="F3" s="114"/>
      <c r="G3" s="114"/>
      <c r="K3" s="116"/>
    </row>
    <row r="4" spans="1:12" ht="21.95" customHeight="1" x14ac:dyDescent="0.5">
      <c r="A4" s="45"/>
      <c r="D4" s="269" t="s">
        <v>81</v>
      </c>
      <c r="E4" s="269"/>
      <c r="F4" s="269"/>
      <c r="H4" s="269" t="s">
        <v>82</v>
      </c>
      <c r="I4" s="269"/>
      <c r="J4" s="269"/>
      <c r="K4" s="112"/>
    </row>
    <row r="5" spans="1:12" ht="21.95" customHeight="1" x14ac:dyDescent="0.5">
      <c r="A5" s="45"/>
      <c r="D5" s="270" t="s">
        <v>62</v>
      </c>
      <c r="E5" s="270"/>
      <c r="F5" s="271"/>
      <c r="G5" s="271"/>
      <c r="H5" s="270" t="s">
        <v>62</v>
      </c>
      <c r="I5" s="270"/>
      <c r="J5" s="270"/>
      <c r="K5" s="112"/>
    </row>
    <row r="6" spans="1:12" ht="21.95" customHeight="1" x14ac:dyDescent="0.45">
      <c r="D6" s="272" t="s">
        <v>148</v>
      </c>
      <c r="E6" s="272"/>
      <c r="F6" s="272"/>
      <c r="H6" s="272" t="s">
        <v>148</v>
      </c>
      <c r="I6" s="272"/>
      <c r="J6" s="272"/>
      <c r="K6" s="117"/>
    </row>
    <row r="7" spans="1:12" ht="21.95" customHeight="1" x14ac:dyDescent="0.5">
      <c r="A7" s="45"/>
      <c r="B7" s="183" t="s">
        <v>0</v>
      </c>
      <c r="C7" s="49"/>
      <c r="D7" s="185">
        <v>2563</v>
      </c>
      <c r="E7" s="186"/>
      <c r="F7" s="185">
        <v>2562</v>
      </c>
      <c r="G7" s="185"/>
      <c r="H7" s="185">
        <v>2563</v>
      </c>
      <c r="I7" s="186"/>
      <c r="J7" s="185">
        <v>2562</v>
      </c>
      <c r="K7" s="112"/>
    </row>
    <row r="8" spans="1:12" ht="21.95" customHeight="1" x14ac:dyDescent="0.5">
      <c r="A8" s="45"/>
      <c r="B8" s="49"/>
      <c r="C8" s="49"/>
      <c r="D8" s="268" t="s">
        <v>56</v>
      </c>
      <c r="E8" s="268"/>
      <c r="F8" s="268"/>
      <c r="G8" s="268"/>
      <c r="H8" s="268"/>
      <c r="I8" s="268"/>
      <c r="J8" s="268"/>
      <c r="K8" s="112"/>
    </row>
    <row r="9" spans="1:12" ht="21.95" customHeight="1" x14ac:dyDescent="0.45">
      <c r="A9" s="50" t="s">
        <v>14</v>
      </c>
      <c r="B9" s="51"/>
      <c r="C9" s="51"/>
      <c r="D9" s="51"/>
      <c r="E9" s="51"/>
      <c r="F9" s="51"/>
      <c r="G9" s="51"/>
      <c r="H9" s="51"/>
      <c r="I9" s="52"/>
      <c r="J9" s="51"/>
      <c r="K9" s="112"/>
    </row>
    <row r="10" spans="1:12" ht="21.95" customHeight="1" x14ac:dyDescent="0.45">
      <c r="A10" s="53" t="s">
        <v>27</v>
      </c>
      <c r="B10" s="51" t="s">
        <v>183</v>
      </c>
      <c r="C10" s="51"/>
      <c r="D10" s="58">
        <v>185900</v>
      </c>
      <c r="E10" s="223"/>
      <c r="F10" s="58">
        <v>168130</v>
      </c>
      <c r="G10" s="52"/>
      <c r="H10" s="58">
        <v>185137</v>
      </c>
      <c r="I10" s="58"/>
      <c r="J10" s="58">
        <v>168130</v>
      </c>
      <c r="K10" s="175"/>
      <c r="L10" s="103"/>
    </row>
    <row r="11" spans="1:12" ht="21.95" customHeight="1" x14ac:dyDescent="0.45">
      <c r="A11" s="53" t="s">
        <v>15</v>
      </c>
      <c r="B11" s="51"/>
      <c r="C11" s="51"/>
      <c r="D11" s="58">
        <v>775</v>
      </c>
      <c r="E11" s="223"/>
      <c r="F11" s="58">
        <v>191</v>
      </c>
      <c r="G11" s="52"/>
      <c r="H11" s="58">
        <v>974</v>
      </c>
      <c r="I11" s="58"/>
      <c r="J11" s="58">
        <v>427</v>
      </c>
      <c r="K11" s="175"/>
    </row>
    <row r="12" spans="1:12" ht="21.95" customHeight="1" x14ac:dyDescent="0.45">
      <c r="A12" s="53" t="s">
        <v>37</v>
      </c>
      <c r="B12" s="51"/>
      <c r="C12" s="51"/>
      <c r="D12" s="44">
        <v>2667</v>
      </c>
      <c r="E12" s="223"/>
      <c r="F12" s="224">
        <v>0</v>
      </c>
      <c r="G12" s="118"/>
      <c r="H12" s="44">
        <v>2667</v>
      </c>
      <c r="I12" s="58"/>
      <c r="J12" s="224">
        <v>0</v>
      </c>
      <c r="K12" s="175"/>
    </row>
    <row r="13" spans="1:12" ht="21.95" customHeight="1" x14ac:dyDescent="0.45">
      <c r="A13" s="53" t="s">
        <v>16</v>
      </c>
      <c r="B13" s="51"/>
      <c r="C13" s="51"/>
      <c r="D13" s="58">
        <v>454</v>
      </c>
      <c r="E13" s="223"/>
      <c r="F13" s="58">
        <v>410</v>
      </c>
      <c r="G13" s="52"/>
      <c r="H13" s="58">
        <v>454</v>
      </c>
      <c r="I13" s="58"/>
      <c r="J13" s="58">
        <v>794</v>
      </c>
      <c r="K13" s="175"/>
    </row>
    <row r="14" spans="1:12" ht="21.95" customHeight="1" x14ac:dyDescent="0.45">
      <c r="A14" s="54" t="s">
        <v>17</v>
      </c>
      <c r="B14" s="51"/>
      <c r="C14" s="51"/>
      <c r="D14" s="100">
        <f>SUM(D10:D13)</f>
        <v>189796</v>
      </c>
      <c r="E14" s="223"/>
      <c r="F14" s="100">
        <f>SUM(F10:F13)</f>
        <v>168731</v>
      </c>
      <c r="G14" s="56"/>
      <c r="H14" s="100">
        <f>SUM(H10:H13)</f>
        <v>189232</v>
      </c>
      <c r="I14" s="57"/>
      <c r="J14" s="100">
        <f>SUM(J10:J13)</f>
        <v>169351</v>
      </c>
      <c r="K14" s="175"/>
    </row>
    <row r="15" spans="1:12" s="115" customFormat="1" ht="14.25" customHeight="1" x14ac:dyDescent="0.45">
      <c r="A15" s="119"/>
      <c r="B15" s="120"/>
      <c r="C15" s="120"/>
      <c r="D15" s="121"/>
      <c r="E15" s="120"/>
      <c r="F15" s="121"/>
      <c r="G15" s="121"/>
      <c r="H15" s="121"/>
      <c r="I15" s="121"/>
      <c r="J15" s="121"/>
      <c r="K15" s="175"/>
    </row>
    <row r="16" spans="1:12" ht="21.95" customHeight="1" x14ac:dyDescent="0.45">
      <c r="A16" s="50" t="s">
        <v>34</v>
      </c>
      <c r="B16" s="51"/>
      <c r="C16" s="51"/>
      <c r="D16" s="52"/>
      <c r="E16" s="51"/>
      <c r="F16" s="52"/>
      <c r="G16" s="52"/>
      <c r="H16" s="52"/>
      <c r="I16" s="52"/>
      <c r="J16" s="52"/>
      <c r="K16" s="175"/>
    </row>
    <row r="17" spans="1:11" ht="21.95" customHeight="1" x14ac:dyDescent="0.45">
      <c r="A17" s="53" t="s">
        <v>28</v>
      </c>
      <c r="B17" s="51"/>
      <c r="C17" s="51"/>
      <c r="D17" s="58">
        <v>153503</v>
      </c>
      <c r="E17" s="51"/>
      <c r="F17" s="58">
        <v>199923</v>
      </c>
      <c r="G17" s="58"/>
      <c r="H17" s="58">
        <v>150951</v>
      </c>
      <c r="I17" s="58"/>
      <c r="J17" s="58">
        <v>199923</v>
      </c>
      <c r="K17" s="175"/>
    </row>
    <row r="18" spans="1:11" ht="21.95" customHeight="1" x14ac:dyDescent="0.45">
      <c r="A18" s="75" t="s">
        <v>128</v>
      </c>
      <c r="B18" s="51"/>
      <c r="C18" s="51"/>
      <c r="D18" s="58">
        <v>3061</v>
      </c>
      <c r="E18" s="51"/>
      <c r="F18" s="58">
        <v>4534</v>
      </c>
      <c r="G18" s="58"/>
      <c r="H18" s="58">
        <v>2975</v>
      </c>
      <c r="I18" s="58"/>
      <c r="J18" s="58">
        <v>4534</v>
      </c>
      <c r="K18" s="175"/>
    </row>
    <row r="19" spans="1:11" ht="21.95" customHeight="1" x14ac:dyDescent="0.45">
      <c r="A19" s="75" t="s">
        <v>39</v>
      </c>
      <c r="B19" s="51"/>
      <c r="C19" s="51"/>
      <c r="D19" s="58">
        <v>22033</v>
      </c>
      <c r="E19" s="51"/>
      <c r="F19" s="58">
        <v>27137</v>
      </c>
      <c r="G19" s="58"/>
      <c r="H19" s="58">
        <v>19387</v>
      </c>
      <c r="I19" s="58"/>
      <c r="J19" s="58">
        <v>20875</v>
      </c>
      <c r="K19" s="175"/>
    </row>
    <row r="20" spans="1:11" ht="21.95" customHeight="1" x14ac:dyDescent="0.45">
      <c r="A20" s="59" t="s">
        <v>119</v>
      </c>
      <c r="B20" s="51"/>
      <c r="C20" s="51"/>
      <c r="D20" s="58">
        <v>29</v>
      </c>
      <c r="E20" s="51"/>
      <c r="F20" s="58">
        <v>10</v>
      </c>
      <c r="G20" s="58"/>
      <c r="H20" s="58">
        <v>29</v>
      </c>
      <c r="I20" s="58"/>
      <c r="J20" s="58">
        <v>10</v>
      </c>
      <c r="K20" s="175"/>
    </row>
    <row r="21" spans="1:11" ht="21.95" customHeight="1" x14ac:dyDescent="0.45">
      <c r="A21" s="59" t="s">
        <v>143</v>
      </c>
      <c r="B21" s="51"/>
      <c r="C21" s="51"/>
      <c r="D21" s="225">
        <v>0</v>
      </c>
      <c r="E21" s="51"/>
      <c r="F21" s="58">
        <v>82</v>
      </c>
      <c r="G21" s="58"/>
      <c r="H21" s="225">
        <v>0</v>
      </c>
      <c r="I21" s="58"/>
      <c r="J21" s="58">
        <v>82</v>
      </c>
      <c r="K21" s="175"/>
    </row>
    <row r="22" spans="1:11" ht="21.95" customHeight="1" x14ac:dyDescent="0.45">
      <c r="A22" s="54" t="s">
        <v>35</v>
      </c>
      <c r="B22" s="51"/>
      <c r="C22" s="51"/>
      <c r="D22" s="100">
        <f>SUM(D17:D21)</f>
        <v>178626</v>
      </c>
      <c r="E22" s="51"/>
      <c r="F22" s="100">
        <f>SUM(F17:F21)</f>
        <v>231686</v>
      </c>
      <c r="G22" s="56"/>
      <c r="H22" s="100">
        <f>SUM(H17:H21)</f>
        <v>173342</v>
      </c>
      <c r="I22" s="101"/>
      <c r="J22" s="100">
        <f>SUM(J17:J21)</f>
        <v>225424</v>
      </c>
      <c r="K22" s="175"/>
    </row>
    <row r="23" spans="1:11" ht="14.25" customHeight="1" x14ac:dyDescent="0.45">
      <c r="A23" s="53"/>
      <c r="B23" s="51"/>
      <c r="C23" s="51"/>
      <c r="D23" s="52"/>
      <c r="E23" s="51"/>
      <c r="F23" s="52"/>
      <c r="G23" s="52"/>
      <c r="H23" s="52"/>
      <c r="I23" s="52"/>
      <c r="J23" s="52"/>
      <c r="K23" s="175"/>
    </row>
    <row r="24" spans="1:11" ht="21.95" customHeight="1" x14ac:dyDescent="0.45">
      <c r="A24" s="226" t="s">
        <v>170</v>
      </c>
      <c r="B24" s="51"/>
      <c r="C24" s="51"/>
      <c r="D24" s="206">
        <f>+D14-D22</f>
        <v>11170</v>
      </c>
      <c r="E24" s="186"/>
      <c r="F24" s="206">
        <f>+F14-F22</f>
        <v>-62955</v>
      </c>
      <c r="G24" s="206"/>
      <c r="H24" s="206">
        <f>+H14-H22</f>
        <v>15890</v>
      </c>
      <c r="I24" s="206"/>
      <c r="J24" s="206">
        <f>+J14-J22</f>
        <v>-56073</v>
      </c>
      <c r="K24" s="175"/>
    </row>
    <row r="25" spans="1:11" ht="21.95" customHeight="1" x14ac:dyDescent="0.45">
      <c r="A25" s="196" t="s">
        <v>171</v>
      </c>
      <c r="B25" s="51"/>
      <c r="C25" s="51"/>
      <c r="D25" s="52"/>
      <c r="E25" s="51"/>
      <c r="F25" s="52"/>
      <c r="G25" s="52"/>
      <c r="H25" s="52"/>
      <c r="I25" s="52"/>
      <c r="J25" s="52"/>
      <c r="K25" s="175"/>
    </row>
    <row r="26" spans="1:11" ht="21.95" customHeight="1" x14ac:dyDescent="0.45">
      <c r="A26" s="164" t="s">
        <v>172</v>
      </c>
      <c r="B26" s="51"/>
      <c r="C26" s="51"/>
      <c r="D26" s="52"/>
      <c r="E26" s="51"/>
      <c r="F26" s="52"/>
      <c r="G26" s="52"/>
      <c r="H26" s="52"/>
      <c r="I26" s="52"/>
      <c r="J26" s="52"/>
      <c r="K26" s="175"/>
    </row>
    <row r="27" spans="1:11" ht="21.95" customHeight="1" x14ac:dyDescent="0.45">
      <c r="A27" s="164" t="s">
        <v>173</v>
      </c>
      <c r="B27" s="51"/>
      <c r="C27" s="51"/>
      <c r="D27" s="227">
        <v>207</v>
      </c>
      <c r="E27" s="51"/>
      <c r="F27" s="227">
        <v>0</v>
      </c>
      <c r="G27" s="52"/>
      <c r="H27" s="227">
        <v>207</v>
      </c>
      <c r="I27" s="52"/>
      <c r="J27" s="227">
        <v>0</v>
      </c>
      <c r="K27" s="175"/>
    </row>
    <row r="28" spans="1:11" ht="21.95" customHeight="1" x14ac:dyDescent="0.45">
      <c r="A28" s="60" t="s">
        <v>174</v>
      </c>
      <c r="B28" s="51"/>
      <c r="C28" s="51"/>
      <c r="D28" s="57">
        <f>D24+D27</f>
        <v>11377</v>
      </c>
      <c r="E28" s="51"/>
      <c r="F28" s="57">
        <f>F24+F27</f>
        <v>-62955</v>
      </c>
      <c r="G28" s="57"/>
      <c r="H28" s="57">
        <f>H24+H27</f>
        <v>16097</v>
      </c>
      <c r="I28" s="57"/>
      <c r="J28" s="57">
        <f>J24+J27</f>
        <v>-56073</v>
      </c>
      <c r="K28" s="175"/>
    </row>
    <row r="29" spans="1:11" ht="21.95" customHeight="1" x14ac:dyDescent="0.45">
      <c r="A29" s="75" t="s">
        <v>152</v>
      </c>
      <c r="B29" s="51"/>
      <c r="C29" s="51"/>
      <c r="D29" s="61">
        <v>-408</v>
      </c>
      <c r="E29" s="51"/>
      <c r="F29" s="122">
        <v>854</v>
      </c>
      <c r="G29" s="123"/>
      <c r="H29" s="61">
        <v>-408</v>
      </c>
      <c r="I29" s="52"/>
      <c r="J29" s="122">
        <v>854</v>
      </c>
      <c r="K29" s="175"/>
    </row>
    <row r="30" spans="1:11" ht="21.95" customHeight="1" thickBot="1" x14ac:dyDescent="0.5">
      <c r="A30" s="54" t="s">
        <v>175</v>
      </c>
      <c r="B30" s="51"/>
      <c r="C30" s="51"/>
      <c r="D30" s="62">
        <f>D28-D29</f>
        <v>11785</v>
      </c>
      <c r="E30" s="51"/>
      <c r="F30" s="102">
        <f>F28-F29</f>
        <v>-63809</v>
      </c>
      <c r="G30" s="56"/>
      <c r="H30" s="62">
        <f>H28-H29</f>
        <v>16505</v>
      </c>
      <c r="I30" s="57"/>
      <c r="J30" s="102">
        <f>J28-J29</f>
        <v>-56927</v>
      </c>
      <c r="K30" s="175"/>
    </row>
    <row r="31" spans="1:11" s="115" customFormat="1" ht="14.25" customHeight="1" thickTop="1" x14ac:dyDescent="0.45">
      <c r="A31" s="124"/>
      <c r="B31" s="120"/>
      <c r="C31" s="120"/>
      <c r="D31" s="125"/>
      <c r="E31" s="120"/>
      <c r="F31" s="125"/>
      <c r="G31" s="125"/>
      <c r="H31" s="125"/>
      <c r="I31" s="126"/>
      <c r="J31" s="125"/>
      <c r="K31" s="175"/>
    </row>
    <row r="32" spans="1:11" ht="21.95" customHeight="1" x14ac:dyDescent="0.45">
      <c r="A32" s="60" t="s">
        <v>129</v>
      </c>
      <c r="B32" s="51"/>
      <c r="C32" s="51"/>
      <c r="D32" s="56"/>
      <c r="E32" s="51"/>
      <c r="F32" s="56"/>
      <c r="G32" s="56"/>
      <c r="H32" s="56"/>
      <c r="I32" s="57"/>
      <c r="J32" s="56"/>
      <c r="K32" s="175"/>
    </row>
    <row r="33" spans="1:11" ht="21.95" customHeight="1" x14ac:dyDescent="0.45">
      <c r="A33" s="72" t="s">
        <v>110</v>
      </c>
      <c r="B33" s="51"/>
      <c r="C33" s="51"/>
      <c r="D33" s="56"/>
      <c r="E33" s="51"/>
      <c r="F33" s="56"/>
      <c r="G33" s="56"/>
      <c r="H33" s="56"/>
      <c r="I33" s="57"/>
      <c r="J33" s="56"/>
      <c r="K33" s="175"/>
    </row>
    <row r="34" spans="1:11" ht="21.95" customHeight="1" x14ac:dyDescent="0.45">
      <c r="A34" s="72" t="s">
        <v>109</v>
      </c>
      <c r="B34" s="51"/>
      <c r="C34" s="51"/>
      <c r="D34" s="56"/>
      <c r="E34" s="51"/>
      <c r="F34" s="56"/>
      <c r="G34" s="56"/>
      <c r="H34" s="56"/>
      <c r="I34" s="57"/>
      <c r="J34" s="56"/>
      <c r="K34" s="175"/>
    </row>
    <row r="35" spans="1:11" ht="22.5" hidden="1" customHeight="1" x14ac:dyDescent="0.45">
      <c r="A35" s="48" t="s">
        <v>117</v>
      </c>
      <c r="B35" s="51"/>
      <c r="C35" s="51"/>
      <c r="D35" s="56"/>
      <c r="E35" s="51"/>
      <c r="F35" s="56"/>
      <c r="G35" s="56"/>
      <c r="H35" s="56"/>
      <c r="I35" s="57"/>
      <c r="J35" s="56"/>
      <c r="K35" s="175"/>
    </row>
    <row r="36" spans="1:11" ht="22.5" hidden="1" customHeight="1" x14ac:dyDescent="0.45">
      <c r="A36" s="48" t="s">
        <v>118</v>
      </c>
      <c r="B36" s="51"/>
      <c r="C36" s="51"/>
      <c r="D36" s="127">
        <v>0</v>
      </c>
      <c r="E36" s="51"/>
      <c r="F36" s="127">
        <v>0</v>
      </c>
      <c r="G36" s="127"/>
      <c r="H36" s="127">
        <v>0</v>
      </c>
      <c r="I36" s="57"/>
      <c r="J36" s="127">
        <v>0</v>
      </c>
      <c r="K36" s="175"/>
    </row>
    <row r="37" spans="1:11" ht="22.5" hidden="1" customHeight="1" x14ac:dyDescent="0.45">
      <c r="B37" s="51"/>
      <c r="C37" s="51"/>
      <c r="D37" s="127"/>
      <c r="E37" s="51"/>
      <c r="F37" s="127"/>
      <c r="G37" s="127"/>
      <c r="H37" s="127"/>
      <c r="I37" s="57"/>
      <c r="J37" s="127"/>
      <c r="K37" s="175"/>
    </row>
    <row r="38" spans="1:11" ht="21.95" customHeight="1" x14ac:dyDescent="0.45">
      <c r="A38" s="164" t="s">
        <v>116</v>
      </c>
      <c r="B38" s="51"/>
      <c r="C38" s="51"/>
      <c r="D38" s="128">
        <v>4203</v>
      </c>
      <c r="E38" s="51"/>
      <c r="F38" s="128">
        <v>3307</v>
      </c>
      <c r="G38" s="127"/>
      <c r="H38" s="127">
        <v>0</v>
      </c>
      <c r="I38" s="57"/>
      <c r="J38" s="127">
        <v>0</v>
      </c>
      <c r="K38" s="175"/>
    </row>
    <row r="39" spans="1:11" ht="21.95" customHeight="1" x14ac:dyDescent="0.45">
      <c r="A39" s="60" t="s">
        <v>156</v>
      </c>
      <c r="B39" s="51"/>
      <c r="C39" s="51"/>
      <c r="D39" s="129">
        <f>SUM(D36:D38)</f>
        <v>4203</v>
      </c>
      <c r="E39" s="51"/>
      <c r="F39" s="129">
        <f>SUM(F36:F38)</f>
        <v>3307</v>
      </c>
      <c r="G39" s="130"/>
      <c r="H39" s="131">
        <f>SUM(H36:H38)</f>
        <v>0</v>
      </c>
      <c r="I39" s="57"/>
      <c r="J39" s="131">
        <f>SUM(J36:J38)</f>
        <v>0</v>
      </c>
      <c r="K39" s="175"/>
    </row>
    <row r="40" spans="1:11" ht="21.95" customHeight="1" thickBot="1" x14ac:dyDescent="0.5">
      <c r="A40" s="60" t="s">
        <v>144</v>
      </c>
      <c r="B40" s="51"/>
      <c r="C40" s="51"/>
      <c r="D40" s="63">
        <f>D30+D39</f>
        <v>15988</v>
      </c>
      <c r="E40" s="51"/>
      <c r="F40" s="63">
        <f>F30+F39</f>
        <v>-60502</v>
      </c>
      <c r="G40" s="56"/>
      <c r="H40" s="63">
        <f>H30+H39</f>
        <v>16505</v>
      </c>
      <c r="I40" s="57"/>
      <c r="J40" s="63">
        <f>J30+J39</f>
        <v>-56927</v>
      </c>
      <c r="K40" s="175"/>
    </row>
    <row r="41" spans="1:11" s="115" customFormat="1" ht="14.25" customHeight="1" thickTop="1" x14ac:dyDescent="0.45">
      <c r="A41" s="119"/>
      <c r="B41" s="120"/>
      <c r="C41" s="120"/>
      <c r="D41" s="126"/>
      <c r="E41" s="120"/>
      <c r="F41" s="126"/>
      <c r="G41" s="126"/>
      <c r="H41" s="126"/>
      <c r="I41" s="126"/>
      <c r="J41" s="126"/>
      <c r="K41" s="175"/>
    </row>
    <row r="42" spans="1:11" s="261" customFormat="1" ht="21.95" customHeight="1" thickBot="1" x14ac:dyDescent="0.5">
      <c r="A42" s="163" t="s">
        <v>176</v>
      </c>
      <c r="B42" s="259"/>
      <c r="C42" s="259"/>
      <c r="D42" s="262">
        <f>D30/570511</f>
        <v>2.0656919849047609E-2</v>
      </c>
      <c r="E42" s="263"/>
      <c r="F42" s="262">
        <f>F30/570511</f>
        <v>-0.11184534566379965</v>
      </c>
      <c r="G42" s="264"/>
      <c r="H42" s="262">
        <f>H30/570511</f>
        <v>2.8930204676158741E-2</v>
      </c>
      <c r="I42" s="265"/>
      <c r="J42" s="262">
        <f>J30/570511</f>
        <v>-9.9782475710371923E-2</v>
      </c>
      <c r="K42" s="260"/>
    </row>
    <row r="43" spans="1:11" ht="24.75" customHeight="1" thickTop="1" x14ac:dyDescent="0.45">
      <c r="A43" s="54"/>
      <c r="B43" s="51"/>
      <c r="C43" s="51"/>
      <c r="D43" s="132"/>
      <c r="E43" s="51"/>
      <c r="F43" s="132"/>
      <c r="G43" s="132"/>
      <c r="H43" s="132"/>
      <c r="I43" s="133"/>
      <c r="J43" s="132"/>
      <c r="K43" s="175"/>
    </row>
    <row r="44" spans="1:11" ht="22.5" customHeight="1" x14ac:dyDescent="0.5">
      <c r="A44" s="45" t="s">
        <v>85</v>
      </c>
      <c r="H44" s="47"/>
      <c r="J44" s="47"/>
      <c r="K44" s="175"/>
    </row>
    <row r="45" spans="1:11" ht="22.5" customHeight="1" x14ac:dyDescent="0.5">
      <c r="A45" s="12" t="s">
        <v>61</v>
      </c>
      <c r="K45" s="175"/>
    </row>
    <row r="46" spans="1:11" s="115" customFormat="1" ht="16.5" customHeight="1" x14ac:dyDescent="0.45">
      <c r="A46" s="119"/>
      <c r="B46" s="120"/>
      <c r="C46" s="120"/>
      <c r="D46" s="126"/>
      <c r="E46" s="120"/>
      <c r="F46" s="126"/>
      <c r="G46" s="126"/>
      <c r="H46" s="126"/>
      <c r="I46" s="126"/>
      <c r="J46" s="126"/>
      <c r="K46" s="175"/>
    </row>
    <row r="47" spans="1:11" ht="21.95" customHeight="1" x14ac:dyDescent="0.5">
      <c r="A47" s="45"/>
      <c r="C47" s="32">
        <v>20382</v>
      </c>
      <c r="D47" s="269" t="s">
        <v>81</v>
      </c>
      <c r="E47" s="269"/>
      <c r="F47" s="269"/>
      <c r="G47" s="32">
        <v>20382</v>
      </c>
      <c r="H47" s="269" t="s">
        <v>82</v>
      </c>
      <c r="I47" s="269"/>
      <c r="J47" s="269"/>
      <c r="K47" s="175"/>
    </row>
    <row r="48" spans="1:11" ht="21.95" customHeight="1" x14ac:dyDescent="0.5">
      <c r="A48" s="45"/>
      <c r="C48" s="32">
        <v>33705</v>
      </c>
      <c r="D48" s="270" t="s">
        <v>149</v>
      </c>
      <c r="E48" s="270"/>
      <c r="F48" s="271"/>
      <c r="G48" s="271"/>
      <c r="H48" s="270" t="s">
        <v>149</v>
      </c>
      <c r="I48" s="270"/>
      <c r="J48" s="270"/>
      <c r="K48" s="175"/>
    </row>
    <row r="49" spans="1:11" ht="21.95" customHeight="1" x14ac:dyDescent="0.45">
      <c r="D49" s="272" t="s">
        <v>148</v>
      </c>
      <c r="E49" s="272"/>
      <c r="F49" s="272"/>
      <c r="H49" s="272" t="s">
        <v>148</v>
      </c>
      <c r="I49" s="272"/>
      <c r="J49" s="272"/>
      <c r="K49" s="175"/>
    </row>
    <row r="50" spans="1:11" ht="21.95" customHeight="1" x14ac:dyDescent="0.5">
      <c r="A50" s="45"/>
      <c r="B50" s="183" t="s">
        <v>0</v>
      </c>
      <c r="C50" s="49"/>
      <c r="D50" s="185">
        <v>2563</v>
      </c>
      <c r="E50" s="186"/>
      <c r="F50" s="185">
        <v>2562</v>
      </c>
      <c r="G50" s="185"/>
      <c r="H50" s="185">
        <v>2563</v>
      </c>
      <c r="I50" s="186"/>
      <c r="J50" s="185">
        <v>2562</v>
      </c>
      <c r="K50" s="175"/>
    </row>
    <row r="51" spans="1:11" ht="21.95" customHeight="1" x14ac:dyDescent="0.5">
      <c r="A51" s="45"/>
      <c r="B51" s="49"/>
      <c r="C51" s="49"/>
      <c r="D51" s="268" t="s">
        <v>56</v>
      </c>
      <c r="E51" s="268"/>
      <c r="F51" s="268"/>
      <c r="G51" s="268"/>
      <c r="H51" s="268"/>
      <c r="I51" s="268"/>
      <c r="J51" s="268"/>
      <c r="K51" s="175"/>
    </row>
    <row r="52" spans="1:11" ht="21.95" customHeight="1" x14ac:dyDescent="0.45">
      <c r="A52" s="50" t="s">
        <v>14</v>
      </c>
      <c r="B52" s="51"/>
      <c r="C52" s="51"/>
      <c r="D52" s="51"/>
      <c r="E52" s="51"/>
      <c r="F52" s="51"/>
      <c r="G52" s="51"/>
      <c r="H52" s="51"/>
      <c r="I52" s="52"/>
      <c r="J52" s="51"/>
      <c r="K52" s="175"/>
    </row>
    <row r="53" spans="1:11" ht="21.95" customHeight="1" x14ac:dyDescent="0.45">
      <c r="A53" s="53" t="s">
        <v>27</v>
      </c>
      <c r="B53" s="51" t="s">
        <v>183</v>
      </c>
      <c r="C53" s="51"/>
      <c r="D53" s="52">
        <v>620754</v>
      </c>
      <c r="E53" s="51"/>
      <c r="F53" s="52">
        <v>638656</v>
      </c>
      <c r="G53" s="52"/>
      <c r="H53" s="52">
        <v>619312</v>
      </c>
      <c r="I53" s="52"/>
      <c r="J53" s="52">
        <v>638656</v>
      </c>
      <c r="K53" s="175"/>
    </row>
    <row r="54" spans="1:11" ht="21.95" customHeight="1" x14ac:dyDescent="0.45">
      <c r="A54" s="53" t="s">
        <v>15</v>
      </c>
      <c r="B54" s="51"/>
      <c r="C54" s="51"/>
      <c r="D54" s="52">
        <v>2874</v>
      </c>
      <c r="E54" s="51"/>
      <c r="F54" s="52">
        <v>2752</v>
      </c>
      <c r="G54" s="52"/>
      <c r="H54" s="52">
        <v>3467</v>
      </c>
      <c r="I54" s="52"/>
      <c r="J54" s="52">
        <v>2974</v>
      </c>
      <c r="K54" s="175"/>
    </row>
    <row r="55" spans="1:11" ht="21.95" customHeight="1" x14ac:dyDescent="0.45">
      <c r="A55" s="53" t="s">
        <v>37</v>
      </c>
      <c r="B55" s="51"/>
      <c r="C55" s="51"/>
      <c r="D55" s="47">
        <v>4684</v>
      </c>
      <c r="E55" s="51"/>
      <c r="F55" s="47">
        <v>0</v>
      </c>
      <c r="G55" s="118"/>
      <c r="H55" s="47">
        <v>4684</v>
      </c>
      <c r="I55" s="52"/>
      <c r="J55" s="47">
        <v>0</v>
      </c>
      <c r="K55" s="175"/>
    </row>
    <row r="56" spans="1:11" ht="21.95" customHeight="1" x14ac:dyDescent="0.45">
      <c r="A56" s="53" t="s">
        <v>16</v>
      </c>
      <c r="B56" s="51"/>
      <c r="C56" s="51"/>
      <c r="D56" s="52">
        <v>1067</v>
      </c>
      <c r="E56" s="51"/>
      <c r="F56" s="52">
        <v>2238</v>
      </c>
      <c r="G56" s="52"/>
      <c r="H56" s="52">
        <v>1064</v>
      </c>
      <c r="I56" s="52"/>
      <c r="J56" s="52">
        <v>3854</v>
      </c>
      <c r="K56" s="175"/>
    </row>
    <row r="57" spans="1:11" ht="21.95" customHeight="1" x14ac:dyDescent="0.45">
      <c r="A57" s="54" t="s">
        <v>17</v>
      </c>
      <c r="B57" s="51"/>
      <c r="C57" s="51"/>
      <c r="D57" s="55">
        <f>SUM(D53:D56)</f>
        <v>629379</v>
      </c>
      <c r="E57" s="51"/>
      <c r="F57" s="55">
        <f>SUM(F53:F56)</f>
        <v>643646</v>
      </c>
      <c r="G57" s="56"/>
      <c r="H57" s="55">
        <f>SUM(H53:H56)</f>
        <v>628527</v>
      </c>
      <c r="I57" s="57"/>
      <c r="J57" s="55">
        <f>SUM(J53:J56)</f>
        <v>645484</v>
      </c>
      <c r="K57" s="175"/>
    </row>
    <row r="58" spans="1:11" s="115" customFormat="1" ht="14.25" customHeight="1" x14ac:dyDescent="0.45">
      <c r="A58" s="119"/>
      <c r="B58" s="120"/>
      <c r="C58" s="120"/>
      <c r="D58" s="126"/>
      <c r="E58" s="120"/>
      <c r="F58" s="126"/>
      <c r="G58" s="126"/>
      <c r="H58" s="126"/>
      <c r="I58" s="126"/>
      <c r="J58" s="126"/>
      <c r="K58" s="175"/>
    </row>
    <row r="59" spans="1:11" ht="21.95" customHeight="1" x14ac:dyDescent="0.45">
      <c r="A59" s="50" t="s">
        <v>34</v>
      </c>
      <c r="B59" s="51"/>
      <c r="C59" s="51"/>
      <c r="D59" s="52"/>
      <c r="E59" s="51"/>
      <c r="F59" s="52"/>
      <c r="G59" s="52"/>
      <c r="H59" s="52"/>
      <c r="I59" s="52"/>
      <c r="J59" s="52"/>
      <c r="K59" s="175"/>
    </row>
    <row r="60" spans="1:11" ht="21.95" customHeight="1" x14ac:dyDescent="0.45">
      <c r="A60" s="53" t="s">
        <v>28</v>
      </c>
      <c r="B60" s="51"/>
      <c r="C60" s="51"/>
      <c r="D60" s="58">
        <v>529500</v>
      </c>
      <c r="E60" s="51"/>
      <c r="F60" s="58">
        <v>736816</v>
      </c>
      <c r="G60" s="58"/>
      <c r="H60" s="58">
        <v>523438</v>
      </c>
      <c r="I60" s="52"/>
      <c r="J60" s="58">
        <v>736816</v>
      </c>
      <c r="K60" s="175"/>
    </row>
    <row r="61" spans="1:11" ht="21.95" customHeight="1" x14ac:dyDescent="0.45">
      <c r="A61" s="75" t="s">
        <v>128</v>
      </c>
      <c r="B61" s="51"/>
      <c r="C61" s="51"/>
      <c r="D61" s="58">
        <v>13835</v>
      </c>
      <c r="E61" s="51"/>
      <c r="F61" s="58">
        <v>21755</v>
      </c>
      <c r="G61" s="58"/>
      <c r="H61" s="58">
        <v>13587</v>
      </c>
      <c r="I61" s="52"/>
      <c r="J61" s="58">
        <v>21755</v>
      </c>
      <c r="K61" s="175"/>
    </row>
    <row r="62" spans="1:11" ht="21.95" customHeight="1" x14ac:dyDescent="0.45">
      <c r="A62" s="75" t="s">
        <v>39</v>
      </c>
      <c r="B62" s="51"/>
      <c r="C62" s="51"/>
      <c r="D62" s="58">
        <v>49569</v>
      </c>
      <c r="E62" s="51"/>
      <c r="F62" s="58">
        <v>76383</v>
      </c>
      <c r="G62" s="58"/>
      <c r="H62" s="58">
        <v>42571</v>
      </c>
      <c r="I62" s="52"/>
      <c r="J62" s="58">
        <v>67049</v>
      </c>
      <c r="K62" s="175"/>
    </row>
    <row r="63" spans="1:11" ht="21.95" customHeight="1" x14ac:dyDescent="0.45">
      <c r="A63" s="59" t="s">
        <v>119</v>
      </c>
      <c r="B63" s="51"/>
      <c r="C63" s="51"/>
      <c r="D63" s="228">
        <v>96</v>
      </c>
      <c r="E63" s="49"/>
      <c r="F63" s="228">
        <v>10</v>
      </c>
      <c r="G63" s="228"/>
      <c r="H63" s="228">
        <v>96</v>
      </c>
      <c r="I63" s="123"/>
      <c r="J63" s="228">
        <v>10</v>
      </c>
      <c r="K63" s="175"/>
    </row>
    <row r="64" spans="1:11" ht="21.95" customHeight="1" x14ac:dyDescent="0.45">
      <c r="A64" s="75" t="s">
        <v>143</v>
      </c>
      <c r="B64" s="51"/>
      <c r="C64" s="51"/>
      <c r="D64" s="225">
        <v>0</v>
      </c>
      <c r="E64" s="51"/>
      <c r="F64" s="58">
        <v>2353</v>
      </c>
      <c r="G64" s="58"/>
      <c r="H64" s="225">
        <v>0</v>
      </c>
      <c r="I64" s="52"/>
      <c r="J64" s="58">
        <v>2353</v>
      </c>
      <c r="K64" s="175"/>
    </row>
    <row r="65" spans="1:11" ht="21.95" customHeight="1" x14ac:dyDescent="0.45">
      <c r="A65" s="54" t="s">
        <v>35</v>
      </c>
      <c r="B65" s="51"/>
      <c r="C65" s="51"/>
      <c r="D65" s="55">
        <f>SUM(D60:D64)</f>
        <v>593000</v>
      </c>
      <c r="E65" s="51"/>
      <c r="F65" s="55">
        <f>SUM(F60:F64)</f>
        <v>837317</v>
      </c>
      <c r="G65" s="56"/>
      <c r="H65" s="55">
        <f>SUM(H60:H64)</f>
        <v>579692</v>
      </c>
      <c r="I65" s="57"/>
      <c r="J65" s="55">
        <f>SUM(J60:J64)</f>
        <v>827983</v>
      </c>
      <c r="K65" s="175"/>
    </row>
    <row r="66" spans="1:11" ht="14.25" customHeight="1" x14ac:dyDescent="0.45">
      <c r="A66" s="53"/>
      <c r="B66" s="51"/>
      <c r="C66" s="51"/>
      <c r="D66" s="52"/>
      <c r="E66" s="51"/>
      <c r="F66" s="52"/>
      <c r="G66" s="52"/>
      <c r="H66" s="52"/>
      <c r="I66" s="52"/>
      <c r="J66" s="52"/>
      <c r="K66" s="175"/>
    </row>
    <row r="67" spans="1:11" ht="21.95" customHeight="1" x14ac:dyDescent="0.45">
      <c r="A67" s="226" t="s">
        <v>170</v>
      </c>
      <c r="B67" s="186"/>
      <c r="C67" s="186"/>
      <c r="D67" s="206">
        <f>+D57-D65</f>
        <v>36379</v>
      </c>
      <c r="E67" s="186"/>
      <c r="F67" s="206">
        <f>+F57-F65</f>
        <v>-193671</v>
      </c>
      <c r="G67" s="206"/>
      <c r="H67" s="206">
        <f>+H57-H65</f>
        <v>48835</v>
      </c>
      <c r="I67" s="206"/>
      <c r="J67" s="206">
        <f>+J57-J65</f>
        <v>-182499</v>
      </c>
      <c r="K67" s="175"/>
    </row>
    <row r="68" spans="1:11" ht="21.95" customHeight="1" x14ac:dyDescent="0.45">
      <c r="A68" s="196" t="s">
        <v>171</v>
      </c>
      <c r="B68" s="186"/>
      <c r="C68" s="186"/>
      <c r="D68" s="206"/>
      <c r="E68" s="186"/>
      <c r="F68" s="206"/>
      <c r="G68" s="206"/>
      <c r="H68" s="206"/>
      <c r="I68" s="206"/>
      <c r="J68" s="206"/>
      <c r="K68" s="175"/>
    </row>
    <row r="69" spans="1:11" ht="21.95" customHeight="1" x14ac:dyDescent="0.45">
      <c r="A69" s="164" t="s">
        <v>172</v>
      </c>
      <c r="B69" s="186"/>
      <c r="C69" s="186"/>
      <c r="D69" s="206"/>
      <c r="E69" s="186"/>
      <c r="F69" s="206"/>
      <c r="G69" s="206"/>
      <c r="H69" s="206"/>
      <c r="I69" s="206"/>
      <c r="J69" s="206"/>
      <c r="K69" s="175"/>
    </row>
    <row r="70" spans="1:11" ht="21.95" customHeight="1" x14ac:dyDescent="0.45">
      <c r="A70" s="164" t="s">
        <v>173</v>
      </c>
      <c r="B70" s="186"/>
      <c r="C70" s="186"/>
      <c r="D70" s="230">
        <v>0</v>
      </c>
      <c r="E70" s="186"/>
      <c r="F70" s="230">
        <v>0</v>
      </c>
      <c r="G70" s="190"/>
      <c r="H70" s="230">
        <v>0</v>
      </c>
      <c r="I70" s="190"/>
      <c r="J70" s="230">
        <v>0</v>
      </c>
      <c r="K70" s="175"/>
    </row>
    <row r="71" spans="1:11" ht="21.95" customHeight="1" x14ac:dyDescent="0.45">
      <c r="A71" s="226" t="s">
        <v>174</v>
      </c>
      <c r="B71" s="51"/>
      <c r="C71" s="51"/>
      <c r="D71" s="206">
        <f>D67+D70</f>
        <v>36379</v>
      </c>
      <c r="E71" s="206">
        <f t="shared" ref="E71:G71" si="0">E67+E70</f>
        <v>0</v>
      </c>
      <c r="F71" s="206">
        <f t="shared" si="0"/>
        <v>-193671</v>
      </c>
      <c r="G71" s="206">
        <f t="shared" si="0"/>
        <v>0</v>
      </c>
      <c r="H71" s="206">
        <f>H67+H70</f>
        <v>48835</v>
      </c>
      <c r="I71" s="206">
        <f t="shared" ref="I71:J71" si="1">I67+I70</f>
        <v>0</v>
      </c>
      <c r="J71" s="206">
        <f t="shared" si="1"/>
        <v>-182499</v>
      </c>
      <c r="K71" s="175"/>
    </row>
    <row r="72" spans="1:11" ht="21.95" customHeight="1" x14ac:dyDescent="0.45">
      <c r="A72" s="196" t="s">
        <v>152</v>
      </c>
      <c r="B72" s="51"/>
      <c r="C72" s="51"/>
      <c r="D72" s="229">
        <v>2090</v>
      </c>
      <c r="E72" s="186"/>
      <c r="F72" s="229">
        <v>-1307</v>
      </c>
      <c r="G72" s="190"/>
      <c r="H72" s="229">
        <v>2090</v>
      </c>
      <c r="I72" s="190"/>
      <c r="J72" s="229">
        <v>-1307</v>
      </c>
      <c r="K72" s="175"/>
    </row>
    <row r="73" spans="1:11" ht="21.95" customHeight="1" thickBot="1" x14ac:dyDescent="0.5">
      <c r="A73" s="198" t="s">
        <v>175</v>
      </c>
      <c r="B73" s="51"/>
      <c r="C73" s="51"/>
      <c r="D73" s="216">
        <f>D71-D72</f>
        <v>34289</v>
      </c>
      <c r="E73" s="186"/>
      <c r="F73" s="216">
        <f>F67-F72</f>
        <v>-192364</v>
      </c>
      <c r="G73" s="206"/>
      <c r="H73" s="216">
        <f>H71-H72</f>
        <v>46745</v>
      </c>
      <c r="I73" s="206"/>
      <c r="J73" s="216">
        <f>J67-J72</f>
        <v>-181192</v>
      </c>
      <c r="K73" s="175"/>
    </row>
    <row r="74" spans="1:11" s="115" customFormat="1" ht="14.25" customHeight="1" thickTop="1" x14ac:dyDescent="0.45">
      <c r="A74" s="119"/>
      <c r="B74" s="120"/>
      <c r="C74" s="120"/>
      <c r="D74" s="126"/>
      <c r="E74" s="120"/>
      <c r="F74" s="126"/>
      <c r="G74" s="126"/>
      <c r="H74" s="126"/>
      <c r="I74" s="126"/>
      <c r="J74" s="126"/>
      <c r="K74" s="175"/>
    </row>
    <row r="75" spans="1:11" ht="21.95" customHeight="1" x14ac:dyDescent="0.45">
      <c r="A75" s="60" t="s">
        <v>129</v>
      </c>
      <c r="B75" s="51"/>
      <c r="C75" s="51"/>
      <c r="D75" s="56"/>
      <c r="E75" s="51"/>
      <c r="F75" s="56"/>
      <c r="G75" s="56"/>
      <c r="H75" s="56"/>
      <c r="I75" s="57"/>
      <c r="J75" s="56"/>
      <c r="K75" s="175"/>
    </row>
    <row r="76" spans="1:11" ht="21.95" customHeight="1" x14ac:dyDescent="0.45">
      <c r="A76" s="72" t="s">
        <v>110</v>
      </c>
      <c r="B76" s="51"/>
      <c r="C76" s="51"/>
      <c r="D76" s="56"/>
      <c r="E76" s="51"/>
      <c r="F76" s="56"/>
      <c r="G76" s="56"/>
      <c r="H76" s="56"/>
      <c r="I76" s="57"/>
      <c r="J76" s="56"/>
      <c r="K76" s="175"/>
    </row>
    <row r="77" spans="1:11" ht="21.95" customHeight="1" x14ac:dyDescent="0.45">
      <c r="A77" s="72" t="s">
        <v>109</v>
      </c>
      <c r="B77" s="51"/>
      <c r="C77" s="51"/>
      <c r="D77" s="56"/>
      <c r="E77" s="51"/>
      <c r="F77" s="56"/>
      <c r="G77" s="56"/>
      <c r="H77" s="56"/>
      <c r="I77" s="57"/>
      <c r="J77" s="56"/>
      <c r="K77" s="175"/>
    </row>
    <row r="78" spans="1:11" ht="21.75" hidden="1" x14ac:dyDescent="0.45">
      <c r="A78" s="48" t="s">
        <v>117</v>
      </c>
      <c r="B78" s="51"/>
      <c r="C78" s="51"/>
      <c r="D78" s="56"/>
      <c r="E78" s="51"/>
      <c r="F78" s="56"/>
      <c r="G78" s="56"/>
      <c r="H78" s="56"/>
      <c r="I78" s="57"/>
      <c r="J78" s="56"/>
      <c r="K78" s="175"/>
    </row>
    <row r="79" spans="1:11" ht="21.75" hidden="1" x14ac:dyDescent="0.45">
      <c r="A79" s="48" t="s">
        <v>118</v>
      </c>
      <c r="B79" s="51"/>
      <c r="C79" s="51"/>
      <c r="D79" s="127">
        <v>0</v>
      </c>
      <c r="E79" s="51"/>
      <c r="F79" s="127">
        <v>0</v>
      </c>
      <c r="G79" s="127"/>
      <c r="H79" s="127">
        <v>0</v>
      </c>
      <c r="I79" s="57"/>
      <c r="J79" s="127">
        <v>0</v>
      </c>
      <c r="K79" s="175"/>
    </row>
    <row r="80" spans="1:11" ht="21.95" customHeight="1" x14ac:dyDescent="0.45">
      <c r="A80" s="164" t="s">
        <v>116</v>
      </c>
      <c r="B80" s="51"/>
      <c r="C80" s="51">
        <f>C78-C35</f>
        <v>0</v>
      </c>
      <c r="D80" s="128">
        <v>8740</v>
      </c>
      <c r="E80" s="51"/>
      <c r="F80" s="39">
        <v>-11738</v>
      </c>
      <c r="G80" s="127"/>
      <c r="H80" s="127">
        <v>0</v>
      </c>
      <c r="I80" s="57"/>
      <c r="J80" s="127">
        <v>0</v>
      </c>
      <c r="K80" s="175"/>
    </row>
    <row r="81" spans="1:11" ht="21.95" customHeight="1" x14ac:dyDescent="0.45">
      <c r="A81" s="60" t="s">
        <v>156</v>
      </c>
      <c r="B81" s="51"/>
      <c r="C81" s="51"/>
      <c r="D81" s="129">
        <f>SUM(D79:D80)</f>
        <v>8740</v>
      </c>
      <c r="E81" s="51"/>
      <c r="F81" s="129">
        <f>SUM(F79:F80)</f>
        <v>-11738</v>
      </c>
      <c r="G81" s="130"/>
      <c r="H81" s="131">
        <f>SUM(H79:H80)</f>
        <v>0</v>
      </c>
      <c r="I81" s="57"/>
      <c r="J81" s="131">
        <f>SUM(J79:J80)</f>
        <v>0</v>
      </c>
      <c r="K81" s="175"/>
    </row>
    <row r="82" spans="1:11" ht="21.95" customHeight="1" thickBot="1" x14ac:dyDescent="0.5">
      <c r="A82" s="60" t="s">
        <v>144</v>
      </c>
      <c r="B82" s="51"/>
      <c r="C82" s="51"/>
      <c r="D82" s="63">
        <f>D73+D81</f>
        <v>43029</v>
      </c>
      <c r="E82" s="51"/>
      <c r="F82" s="63">
        <f>F73+F81</f>
        <v>-204102</v>
      </c>
      <c r="G82" s="56"/>
      <c r="H82" s="63">
        <f>H73+H81</f>
        <v>46745</v>
      </c>
      <c r="I82" s="57"/>
      <c r="J82" s="63">
        <f>J73+J81</f>
        <v>-181192</v>
      </c>
      <c r="K82" s="175"/>
    </row>
    <row r="83" spans="1:11" s="115" customFormat="1" ht="14.25" customHeight="1" thickTop="1" x14ac:dyDescent="0.45">
      <c r="A83" s="119"/>
      <c r="B83" s="120"/>
      <c r="C83" s="120"/>
      <c r="D83" s="126"/>
      <c r="E83" s="120"/>
      <c r="F83" s="126"/>
      <c r="G83" s="126"/>
      <c r="H83" s="126"/>
      <c r="I83" s="126"/>
      <c r="J83" s="126"/>
      <c r="K83" s="175"/>
    </row>
    <row r="84" spans="1:11" s="261" customFormat="1" ht="21.95" customHeight="1" thickBot="1" x14ac:dyDescent="0.5">
      <c r="A84" s="163" t="s">
        <v>176</v>
      </c>
      <c r="B84" s="259"/>
      <c r="C84" s="259"/>
      <c r="D84" s="262">
        <f>D73/570511</f>
        <v>6.010225920271476E-2</v>
      </c>
      <c r="E84" s="263"/>
      <c r="F84" s="262">
        <f>F73/570511</f>
        <v>-0.33717842425474703</v>
      </c>
      <c r="G84" s="264"/>
      <c r="H84" s="262">
        <f>H73/570511</f>
        <v>8.1935317636294483E-2</v>
      </c>
      <c r="I84" s="265"/>
      <c r="J84" s="262">
        <f>J73/570511</f>
        <v>-0.31759597974447468</v>
      </c>
      <c r="K84" s="260"/>
    </row>
    <row r="85" spans="1:11" ht="22.5" customHeight="1" thickTop="1" x14ac:dyDescent="0.45"/>
  </sheetData>
  <mergeCells count="14">
    <mergeCell ref="D51:J51"/>
    <mergeCell ref="D47:F47"/>
    <mergeCell ref="H47:J47"/>
    <mergeCell ref="D48:G48"/>
    <mergeCell ref="H48:J48"/>
    <mergeCell ref="D49:F49"/>
    <mergeCell ref="H49:J49"/>
    <mergeCell ref="D8:J8"/>
    <mergeCell ref="D4:F4"/>
    <mergeCell ref="H4:J4"/>
    <mergeCell ref="D5:G5"/>
    <mergeCell ref="H5:J5"/>
    <mergeCell ref="D6:F6"/>
    <mergeCell ref="H6:J6"/>
  </mergeCells>
  <printOptions horizontalCentered="1"/>
  <pageMargins left="0.8" right="0.8" top="0.48" bottom="0.5" header="0.5" footer="0.5"/>
  <pageSetup paperSize="9" scale="88" firstPageNumber="5" orientation="portrait" useFirstPageNumber="1" r:id="rId1"/>
  <headerFooter alignWithMargins="0">
    <oddFooter>&amp;L   หมายเหตุประกอบงบการเงินเป็นส่วนหนึ่งของงบการเงินนี้
&amp;C&amp;P</oddFooter>
  </headerFooter>
  <rowBreaks count="1" manualBreakCount="1">
    <brk id="43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99"/>
  </sheetPr>
  <dimension ref="A1:U26"/>
  <sheetViews>
    <sheetView view="pageBreakPreview" zoomScale="80" zoomScaleNormal="80" zoomScaleSheetLayoutView="80" workbookViewId="0">
      <selection activeCell="A2" sqref="A2"/>
    </sheetView>
  </sheetViews>
  <sheetFormatPr defaultColWidth="9.140625" defaultRowHeight="21.75" x14ac:dyDescent="0.45"/>
  <cols>
    <col min="1" max="1" width="38.85546875" style="7" customWidth="1"/>
    <col min="2" max="2" width="8.42578125" style="7" customWidth="1"/>
    <col min="3" max="3" width="14.140625" style="7" customWidth="1"/>
    <col min="4" max="4" width="1.140625" style="7" customWidth="1"/>
    <col min="5" max="5" width="13.85546875" style="7" customWidth="1"/>
    <col min="6" max="6" width="1.140625" style="7" customWidth="1"/>
    <col min="7" max="7" width="13.42578125" style="7" customWidth="1"/>
    <col min="8" max="8" width="1.140625" style="7" customWidth="1"/>
    <col min="9" max="9" width="14.7109375" style="7" customWidth="1"/>
    <col min="10" max="10" width="1.140625" style="7" customWidth="1"/>
    <col min="11" max="11" width="16.140625" style="7" customWidth="1"/>
    <col min="12" max="12" width="1.140625" style="7" customWidth="1"/>
    <col min="13" max="13" width="14.7109375" style="7" customWidth="1"/>
    <col min="14" max="14" width="1.140625" style="7" customWidth="1"/>
    <col min="15" max="15" width="14.7109375" style="7" customWidth="1"/>
    <col min="16" max="16" width="1.140625" style="7" customWidth="1"/>
    <col min="17" max="17" width="14.7109375" style="7" customWidth="1"/>
    <col min="18" max="18" width="10.140625" style="7" customWidth="1"/>
    <col min="19" max="16384" width="9.140625" style="7"/>
  </cols>
  <sheetData>
    <row r="1" spans="1:21" s="3" customFormat="1" ht="23.25" x14ac:dyDescent="0.5">
      <c r="A1" s="8" t="s">
        <v>85</v>
      </c>
      <c r="B1" s="2"/>
    </row>
    <row r="2" spans="1:21" s="3" customFormat="1" ht="23.25" x14ac:dyDescent="0.5">
      <c r="A2" s="8" t="s">
        <v>63</v>
      </c>
      <c r="B2" s="2"/>
    </row>
    <row r="3" spans="1:21" s="3" customFormat="1" ht="23.25" x14ac:dyDescent="0.5">
      <c r="A3" s="8"/>
      <c r="B3" s="2"/>
    </row>
    <row r="4" spans="1:21" s="25" customFormat="1" ht="22.5" customHeight="1" x14ac:dyDescent="0.5">
      <c r="B4" s="11"/>
      <c r="C4" s="276" t="s">
        <v>81</v>
      </c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"/>
      <c r="S4" s="65"/>
      <c r="T4" s="65"/>
      <c r="U4" s="36"/>
    </row>
    <row r="5" spans="1:21" s="25" customFormat="1" ht="22.5" customHeight="1" x14ac:dyDescent="0.5">
      <c r="B5" s="11"/>
      <c r="C5" s="64"/>
      <c r="D5" s="70"/>
      <c r="E5" s="70"/>
      <c r="F5" s="70"/>
      <c r="G5" s="70"/>
      <c r="H5" s="70"/>
      <c r="I5" s="70"/>
      <c r="J5" s="70"/>
      <c r="K5" s="70"/>
      <c r="L5" s="70"/>
      <c r="M5" s="70"/>
      <c r="N5" s="70"/>
      <c r="O5" s="4" t="s">
        <v>87</v>
      </c>
      <c r="P5" s="70"/>
      <c r="Q5" s="70"/>
      <c r="R5" s="70"/>
      <c r="S5" s="65"/>
      <c r="T5" s="65"/>
      <c r="U5" s="36"/>
    </row>
    <row r="6" spans="1:21" s="1" customFormat="1" x14ac:dyDescent="0.45">
      <c r="B6" s="10"/>
      <c r="C6" s="4" t="s">
        <v>19</v>
      </c>
      <c r="D6" s="10"/>
      <c r="E6" s="13"/>
      <c r="F6" s="5"/>
      <c r="G6" s="34" t="s">
        <v>48</v>
      </c>
      <c r="H6" s="5"/>
      <c r="I6" s="273" t="s">
        <v>11</v>
      </c>
      <c r="J6" s="273"/>
      <c r="K6" s="273"/>
      <c r="L6" s="273"/>
      <c r="M6" s="273"/>
      <c r="N6" s="4"/>
      <c r="O6" s="69" t="s">
        <v>88</v>
      </c>
      <c r="P6" s="5"/>
      <c r="Q6" s="5"/>
    </row>
    <row r="7" spans="1:21" s="1" customFormat="1" x14ac:dyDescent="0.45">
      <c r="B7" s="10"/>
      <c r="C7" s="4" t="s">
        <v>20</v>
      </c>
      <c r="D7" s="10"/>
      <c r="E7" s="4"/>
      <c r="F7" s="5"/>
      <c r="G7" s="4" t="s">
        <v>44</v>
      </c>
      <c r="H7" s="5"/>
      <c r="I7" s="275" t="s">
        <v>54</v>
      </c>
      <c r="J7" s="275"/>
      <c r="K7" s="275"/>
      <c r="L7" s="5"/>
      <c r="M7" s="5"/>
      <c r="N7" s="5"/>
      <c r="O7" s="4" t="s">
        <v>89</v>
      </c>
      <c r="P7" s="5"/>
      <c r="Q7" s="4" t="s">
        <v>41</v>
      </c>
    </row>
    <row r="8" spans="1:21" s="1" customFormat="1" x14ac:dyDescent="0.45">
      <c r="B8" s="66"/>
      <c r="C8" s="4" t="s">
        <v>21</v>
      </c>
      <c r="D8" s="10"/>
      <c r="E8" s="13" t="s">
        <v>57</v>
      </c>
      <c r="F8" s="5"/>
      <c r="G8" s="4" t="s">
        <v>43</v>
      </c>
      <c r="H8" s="5"/>
      <c r="I8" s="13" t="s">
        <v>40</v>
      </c>
      <c r="J8" s="5"/>
      <c r="K8" s="4" t="s">
        <v>58</v>
      </c>
      <c r="L8" s="5"/>
      <c r="M8" s="4" t="s">
        <v>22</v>
      </c>
      <c r="N8" s="4"/>
      <c r="O8" s="4" t="s">
        <v>90</v>
      </c>
      <c r="P8" s="5"/>
      <c r="Q8" s="4" t="s">
        <v>42</v>
      </c>
    </row>
    <row r="9" spans="1:21" s="1" customFormat="1" x14ac:dyDescent="0.45">
      <c r="A9" s="6"/>
      <c r="B9" s="6"/>
      <c r="C9" s="274" t="s">
        <v>56</v>
      </c>
      <c r="D9" s="274"/>
      <c r="E9" s="274"/>
      <c r="F9" s="274"/>
      <c r="G9" s="274"/>
      <c r="H9" s="274"/>
      <c r="I9" s="274"/>
      <c r="J9" s="274"/>
      <c r="K9" s="274"/>
      <c r="L9" s="274"/>
      <c r="M9" s="274"/>
      <c r="N9" s="274"/>
      <c r="O9" s="274"/>
      <c r="P9" s="274"/>
      <c r="Q9" s="274"/>
    </row>
    <row r="10" spans="1:21" x14ac:dyDescent="0.45">
      <c r="A10" s="6" t="s">
        <v>91</v>
      </c>
      <c r="B10" s="6"/>
      <c r="C10" s="19"/>
      <c r="D10" s="19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22"/>
    </row>
    <row r="11" spans="1:21" s="1" customFormat="1" hidden="1" x14ac:dyDescent="0.45">
      <c r="A11" s="6" t="s">
        <v>77</v>
      </c>
      <c r="B11" s="6"/>
      <c r="C11" s="19">
        <v>143000</v>
      </c>
      <c r="D11" s="37"/>
      <c r="E11" s="19">
        <v>-4473</v>
      </c>
      <c r="F11" s="37"/>
      <c r="G11" s="19">
        <v>286487</v>
      </c>
      <c r="H11" s="19"/>
      <c r="I11" s="19">
        <v>14300</v>
      </c>
      <c r="J11" s="19"/>
      <c r="K11" s="19">
        <v>4473</v>
      </c>
      <c r="L11" s="19"/>
      <c r="M11" s="19">
        <v>1176479</v>
      </c>
      <c r="N11" s="19"/>
      <c r="O11" s="19"/>
      <c r="P11" s="19"/>
      <c r="Q11" s="19">
        <f>SUM(C11:M11)</f>
        <v>1620266</v>
      </c>
    </row>
    <row r="12" spans="1:21" s="1" customFormat="1" hidden="1" x14ac:dyDescent="0.45">
      <c r="A12" s="25" t="s">
        <v>75</v>
      </c>
      <c r="B12" s="6"/>
      <c r="C12" s="38"/>
      <c r="D12" s="33"/>
      <c r="E12" s="38"/>
      <c r="F12" s="33"/>
      <c r="G12" s="38"/>
      <c r="H12" s="33"/>
      <c r="I12" s="38"/>
      <c r="J12" s="33"/>
      <c r="K12" s="33"/>
      <c r="L12" s="33"/>
      <c r="M12" s="33"/>
      <c r="N12" s="33"/>
      <c r="O12" s="33"/>
      <c r="P12" s="33"/>
      <c r="Q12" s="39"/>
    </row>
    <row r="13" spans="1:21" s="1" customFormat="1" x14ac:dyDescent="0.45">
      <c r="A13" s="6" t="s">
        <v>92</v>
      </c>
      <c r="B13" s="6"/>
      <c r="C13" s="19"/>
      <c r="D13" s="19"/>
      <c r="E13" s="19"/>
      <c r="F13" s="19"/>
      <c r="G13" s="19"/>
      <c r="H13" s="19"/>
      <c r="I13" s="19"/>
      <c r="J13" s="19"/>
      <c r="K13" s="19"/>
      <c r="L13" s="19"/>
      <c r="M13" s="41"/>
      <c r="N13" s="41"/>
      <c r="O13" s="41"/>
      <c r="P13" s="19"/>
      <c r="Q13" s="43">
        <f>SUM(B13:O13)</f>
        <v>0</v>
      </c>
      <c r="R13" s="21"/>
    </row>
    <row r="14" spans="1:21" s="1" customFormat="1" hidden="1" x14ac:dyDescent="0.45">
      <c r="A14" s="23" t="s">
        <v>86</v>
      </c>
      <c r="B14" s="6"/>
      <c r="C14" s="19"/>
      <c r="D14" s="20"/>
      <c r="E14" s="19"/>
      <c r="F14" s="20"/>
      <c r="G14" s="19"/>
      <c r="H14" s="20"/>
      <c r="I14" s="19"/>
      <c r="J14" s="20"/>
      <c r="K14" s="19"/>
      <c r="L14" s="20"/>
      <c r="M14" s="41"/>
      <c r="N14" s="41"/>
      <c r="O14" s="41"/>
      <c r="P14" s="20"/>
      <c r="Q14" s="19"/>
      <c r="R14" s="21"/>
    </row>
    <row r="15" spans="1:21" s="1" customFormat="1" hidden="1" x14ac:dyDescent="0.45">
      <c r="A15" s="24" t="s">
        <v>65</v>
      </c>
      <c r="B15" s="6"/>
      <c r="C15" s="19"/>
      <c r="D15" s="20"/>
      <c r="E15" s="19"/>
      <c r="F15" s="20"/>
      <c r="G15" s="19"/>
      <c r="H15" s="20"/>
      <c r="I15" s="19"/>
      <c r="J15" s="20"/>
      <c r="K15" s="19"/>
      <c r="L15" s="20"/>
      <c r="M15" s="41"/>
      <c r="N15" s="41"/>
      <c r="O15" s="41"/>
      <c r="P15" s="20"/>
      <c r="Q15" s="19"/>
      <c r="R15" s="21"/>
    </row>
    <row r="16" spans="1:21" s="1" customFormat="1" hidden="1" x14ac:dyDescent="0.45">
      <c r="A16" s="25" t="s">
        <v>66</v>
      </c>
      <c r="B16" s="6"/>
      <c r="C16" s="14"/>
      <c r="D16" s="15"/>
      <c r="E16" s="14"/>
      <c r="F16" s="15"/>
      <c r="G16" s="14"/>
      <c r="H16" s="15"/>
      <c r="I16" s="14"/>
      <c r="J16" s="15"/>
      <c r="K16" s="14"/>
      <c r="L16" s="15"/>
      <c r="M16" s="14"/>
      <c r="N16" s="14"/>
      <c r="O16" s="14"/>
      <c r="P16" s="20"/>
      <c r="Q16" s="19">
        <f>SUM(C16:M16)</f>
        <v>0</v>
      </c>
      <c r="R16" s="21"/>
    </row>
    <row r="17" spans="1:18" s="1" customFormat="1" hidden="1" x14ac:dyDescent="0.45">
      <c r="A17" s="25" t="s">
        <v>67</v>
      </c>
      <c r="B17" s="6"/>
      <c r="C17" s="14"/>
      <c r="D17" s="15"/>
      <c r="E17" s="14"/>
      <c r="F17" s="15"/>
      <c r="G17" s="14"/>
      <c r="H17" s="15"/>
      <c r="I17" s="14"/>
      <c r="J17" s="15"/>
      <c r="K17" s="14"/>
      <c r="L17" s="15"/>
      <c r="M17" s="14"/>
      <c r="N17" s="14"/>
      <c r="O17" s="14"/>
      <c r="P17" s="20"/>
      <c r="Q17" s="19">
        <f>SUM(C17:M17)</f>
        <v>0</v>
      </c>
      <c r="R17" s="21"/>
    </row>
    <row r="18" spans="1:18" s="1" customFormat="1" hidden="1" x14ac:dyDescent="0.45">
      <c r="A18" s="25" t="s">
        <v>68</v>
      </c>
      <c r="B18" s="6"/>
      <c r="C18" s="14"/>
      <c r="D18" s="20"/>
      <c r="E18" s="14"/>
      <c r="F18" s="20"/>
      <c r="G18" s="14"/>
      <c r="H18" s="20"/>
      <c r="I18" s="14"/>
      <c r="J18" s="20"/>
      <c r="K18" s="14"/>
      <c r="L18" s="20"/>
      <c r="M18" s="41"/>
      <c r="N18" s="41"/>
      <c r="O18" s="41"/>
      <c r="P18" s="20"/>
      <c r="Q18" s="19">
        <f>SUM(C18:M18)</f>
        <v>0</v>
      </c>
      <c r="R18" s="21"/>
    </row>
    <row r="19" spans="1:18" s="1" customFormat="1" hidden="1" x14ac:dyDescent="0.45">
      <c r="A19" s="26" t="s">
        <v>69</v>
      </c>
      <c r="B19" s="6"/>
      <c r="C19" s="27"/>
      <c r="D19" s="20"/>
      <c r="E19" s="27"/>
      <c r="F19" s="20"/>
      <c r="G19" s="27"/>
      <c r="H19" s="20"/>
      <c r="I19" s="27"/>
      <c r="J19" s="20"/>
      <c r="K19" s="27"/>
      <c r="L19" s="20"/>
      <c r="M19" s="40"/>
      <c r="N19" s="41"/>
      <c r="O19" s="41"/>
      <c r="P19" s="20"/>
      <c r="Q19" s="27">
        <f>SUM(Q16:Q18)</f>
        <v>0</v>
      </c>
      <c r="R19" s="21"/>
    </row>
    <row r="20" spans="1:18" x14ac:dyDescent="0.45">
      <c r="A20" s="6" t="s">
        <v>70</v>
      </c>
      <c r="B20" s="1"/>
      <c r="C20" s="14"/>
      <c r="D20" s="15"/>
      <c r="E20" s="14"/>
      <c r="F20" s="15"/>
      <c r="G20" s="14"/>
      <c r="H20" s="15"/>
      <c r="I20" s="14"/>
      <c r="J20" s="15"/>
      <c r="K20" s="15"/>
      <c r="L20" s="15"/>
      <c r="M20" s="42"/>
      <c r="N20" s="42"/>
      <c r="O20" s="42"/>
      <c r="P20" s="15"/>
      <c r="Q20" s="17"/>
      <c r="R20" s="22"/>
    </row>
    <row r="21" spans="1:18" x14ac:dyDescent="0.45">
      <c r="A21" s="28" t="s">
        <v>76</v>
      </c>
      <c r="B21" s="1"/>
      <c r="C21" s="14"/>
      <c r="D21" s="16"/>
      <c r="E21" s="14"/>
      <c r="F21" s="16"/>
      <c r="G21" s="14"/>
      <c r="H21" s="16"/>
      <c r="I21" s="14"/>
      <c r="J21" s="16"/>
      <c r="K21" s="16"/>
      <c r="L21" s="16"/>
      <c r="M21" s="33"/>
      <c r="N21" s="33"/>
      <c r="O21" s="16"/>
      <c r="P21" s="16"/>
      <c r="Q21" s="18">
        <f>SUM(C21:P21)</f>
        <v>0</v>
      </c>
      <c r="R21" s="22"/>
    </row>
    <row r="22" spans="1:18" x14ac:dyDescent="0.45">
      <c r="A22" s="28" t="s">
        <v>73</v>
      </c>
      <c r="B22" s="1"/>
      <c r="C22" s="14"/>
      <c r="D22" s="16"/>
      <c r="E22" s="14"/>
      <c r="F22" s="16"/>
      <c r="G22" s="14"/>
      <c r="H22" s="16"/>
      <c r="I22" s="14"/>
      <c r="J22" s="16"/>
      <c r="K22" s="16"/>
      <c r="L22" s="16"/>
      <c r="M22" s="16"/>
      <c r="N22" s="16"/>
      <c r="O22" s="16"/>
      <c r="P22" s="16"/>
      <c r="Q22" s="18">
        <f>SUM(C22:P22)</f>
        <v>0</v>
      </c>
      <c r="R22" s="22"/>
    </row>
    <row r="23" spans="1:18" x14ac:dyDescent="0.45">
      <c r="A23" s="23" t="s">
        <v>71</v>
      </c>
      <c r="B23" s="1"/>
      <c r="C23" s="29">
        <f>SUM(C21:C21)</f>
        <v>0</v>
      </c>
      <c r="D23" s="19"/>
      <c r="E23" s="29">
        <f>SUM(E21:E21)</f>
        <v>0</v>
      </c>
      <c r="F23" s="19"/>
      <c r="G23" s="29">
        <f>SUM(G21:G21)</f>
        <v>0</v>
      </c>
      <c r="H23" s="19"/>
      <c r="I23" s="29">
        <f>SUM(I21:I21)</f>
        <v>0</v>
      </c>
      <c r="J23" s="19"/>
      <c r="K23" s="27">
        <f>SUM(K21:K21)</f>
        <v>0</v>
      </c>
      <c r="L23" s="19"/>
      <c r="M23" s="27">
        <f>SUM(M21:M21)</f>
        <v>0</v>
      </c>
      <c r="N23" s="19"/>
      <c r="O23" s="27">
        <f>SUM(O21:O22)</f>
        <v>0</v>
      </c>
      <c r="P23" s="19"/>
      <c r="Q23" s="30">
        <f>SUM(Q21:Q22)</f>
        <v>0</v>
      </c>
      <c r="R23" s="22"/>
    </row>
    <row r="24" spans="1:18" ht="12.75" customHeight="1" x14ac:dyDescent="0.45">
      <c r="A24" s="23"/>
      <c r="B24" s="1"/>
      <c r="C24" s="14"/>
      <c r="D24" s="16"/>
      <c r="E24" s="14"/>
      <c r="F24" s="16"/>
      <c r="G24" s="14"/>
      <c r="H24" s="16"/>
      <c r="I24" s="14"/>
      <c r="J24" s="16"/>
      <c r="K24" s="16"/>
      <c r="L24" s="16"/>
      <c r="M24" s="16"/>
      <c r="N24" s="16"/>
      <c r="O24" s="16"/>
      <c r="P24" s="16"/>
      <c r="Q24" s="18"/>
      <c r="R24" s="22"/>
    </row>
    <row r="25" spans="1:18" ht="22.5" thickBot="1" x14ac:dyDescent="0.5">
      <c r="A25" s="6" t="s">
        <v>93</v>
      </c>
      <c r="B25" s="6"/>
      <c r="C25" s="31">
        <f>C13+C19+C23</f>
        <v>0</v>
      </c>
      <c r="D25" s="19"/>
      <c r="E25" s="31">
        <f>E13+E19+E23</f>
        <v>0</v>
      </c>
      <c r="F25" s="19"/>
      <c r="G25" s="31">
        <f>G13+G19+G23</f>
        <v>0</v>
      </c>
      <c r="H25" s="19"/>
      <c r="I25" s="31">
        <f>I13+I19+I23</f>
        <v>0</v>
      </c>
      <c r="J25" s="19"/>
      <c r="K25" s="31">
        <f>K13+K19+K23</f>
        <v>0</v>
      </c>
      <c r="L25" s="19"/>
      <c r="M25" s="31">
        <f>M13+M19+M23</f>
        <v>0</v>
      </c>
      <c r="N25" s="19"/>
      <c r="O25" s="31">
        <f>O13+O19+O23</f>
        <v>0</v>
      </c>
      <c r="P25" s="19"/>
      <c r="Q25" s="31">
        <f>Q13+Q19+Q23</f>
        <v>0</v>
      </c>
      <c r="R25" s="22">
        <f>Q25-'BS 3-4'!D80</f>
        <v>0</v>
      </c>
    </row>
    <row r="26" spans="1:18" ht="22.5" thickTop="1" x14ac:dyDescent="0.45"/>
  </sheetData>
  <mergeCells count="4">
    <mergeCell ref="I6:M6"/>
    <mergeCell ref="C9:Q9"/>
    <mergeCell ref="I7:K7"/>
    <mergeCell ref="C4:Q4"/>
  </mergeCells>
  <phoneticPr fontId="6" type="noConversion"/>
  <pageMargins left="0.8" right="0.2" top="0.48" bottom="0.5" header="0.5" footer="0.5"/>
  <pageSetup paperSize="9" scale="90" firstPageNumber="5" fitToHeight="0" orientation="landscape" useFirstPageNumber="1" r:id="rId1"/>
  <headerFooter>
    <oddFooter>&amp;L หมายเหตุประกอบงบการเงินเป็นส่วนหนึ่งของงบการเงินนี้&amp;14
&amp;C&amp;P&amp;R&amp;"Angsana New,Italic"
&amp;F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9999"/>
  </sheetPr>
  <dimension ref="A1:Q44"/>
  <sheetViews>
    <sheetView view="pageBreakPreview" topLeftCell="A6" zoomScale="80" zoomScaleNormal="100" zoomScaleSheetLayoutView="80" workbookViewId="0">
      <selection activeCell="A44" sqref="A44"/>
    </sheetView>
  </sheetViews>
  <sheetFormatPr defaultColWidth="9.140625" defaultRowHeight="21.75" x14ac:dyDescent="0.45"/>
  <cols>
    <col min="1" max="1" width="43.85546875" style="7" customWidth="1"/>
    <col min="2" max="2" width="8.42578125" style="7" hidden="1" customWidth="1"/>
    <col min="3" max="3" width="2.5703125" style="7" customWidth="1"/>
    <col min="4" max="4" width="14.140625" style="7" customWidth="1"/>
    <col min="5" max="5" width="2.5703125" style="7" customWidth="1"/>
    <col min="6" max="6" width="14.140625" style="7" customWidth="1"/>
    <col min="7" max="7" width="2.5703125" style="7" customWidth="1"/>
    <col min="8" max="8" width="14.140625" style="7" customWidth="1"/>
    <col min="9" max="9" width="2.5703125" style="7" customWidth="1"/>
    <col min="10" max="10" width="14.7109375" style="7" customWidth="1"/>
    <col min="11" max="11" width="2.5703125" style="7" customWidth="1"/>
    <col min="12" max="12" width="16.140625" style="7" customWidth="1"/>
    <col min="13" max="13" width="2.5703125" style="7" customWidth="1"/>
    <col min="14" max="14" width="14.7109375" style="7" customWidth="1"/>
    <col min="15" max="15" width="2.5703125" style="7" customWidth="1"/>
    <col min="16" max="16" width="14.7109375" style="7" customWidth="1"/>
    <col min="17" max="17" width="10.140625" style="7" customWidth="1"/>
    <col min="18" max="16384" width="9.140625" style="7"/>
  </cols>
  <sheetData>
    <row r="1" spans="1:17" s="3" customFormat="1" ht="23.25" x14ac:dyDescent="0.5">
      <c r="A1" s="8" t="s">
        <v>85</v>
      </c>
      <c r="B1" s="8"/>
      <c r="C1" s="2"/>
    </row>
    <row r="2" spans="1:17" s="3" customFormat="1" ht="23.25" x14ac:dyDescent="0.5">
      <c r="A2" s="8" t="s">
        <v>63</v>
      </c>
      <c r="B2" s="8"/>
      <c r="C2" s="2"/>
    </row>
    <row r="3" spans="1:17" s="3" customFormat="1" ht="23.25" x14ac:dyDescent="0.5">
      <c r="A3" s="8"/>
      <c r="B3" s="8"/>
      <c r="C3" s="2"/>
    </row>
    <row r="4" spans="1:17" s="25" customFormat="1" ht="22.5" customHeight="1" x14ac:dyDescent="0.5">
      <c r="C4" s="11"/>
      <c r="D4" s="276" t="s">
        <v>82</v>
      </c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65"/>
    </row>
    <row r="5" spans="1:17" s="1" customFormat="1" x14ac:dyDescent="0.45">
      <c r="C5" s="10"/>
      <c r="D5" s="4" t="s">
        <v>19</v>
      </c>
      <c r="E5" s="10"/>
      <c r="F5" s="13"/>
      <c r="G5" s="5"/>
      <c r="H5" s="34" t="s">
        <v>48</v>
      </c>
      <c r="I5" s="5"/>
      <c r="J5" s="273" t="s">
        <v>11</v>
      </c>
      <c r="K5" s="273"/>
      <c r="L5" s="273"/>
      <c r="M5" s="273"/>
      <c r="N5" s="273"/>
      <c r="O5" s="5"/>
      <c r="P5" s="5"/>
    </row>
    <row r="6" spans="1:17" s="1" customFormat="1" x14ac:dyDescent="0.45">
      <c r="C6" s="10"/>
      <c r="D6" s="4" t="s">
        <v>20</v>
      </c>
      <c r="E6" s="10"/>
      <c r="F6" s="4"/>
      <c r="G6" s="5"/>
      <c r="H6" s="4" t="s">
        <v>44</v>
      </c>
      <c r="I6" s="5"/>
      <c r="J6" s="275" t="s">
        <v>54</v>
      </c>
      <c r="K6" s="275"/>
      <c r="L6" s="275"/>
      <c r="M6" s="5"/>
      <c r="N6" s="5"/>
      <c r="O6" s="5"/>
      <c r="P6" s="4" t="s">
        <v>41</v>
      </c>
    </row>
    <row r="7" spans="1:17" s="1" customFormat="1" x14ac:dyDescent="0.45">
      <c r="B7" s="1" t="s">
        <v>0</v>
      </c>
      <c r="C7" s="10"/>
      <c r="D7" s="4" t="s">
        <v>21</v>
      </c>
      <c r="E7" s="10"/>
      <c r="F7" s="13" t="s">
        <v>57</v>
      </c>
      <c r="G7" s="5"/>
      <c r="H7" s="4" t="s">
        <v>43</v>
      </c>
      <c r="I7" s="5"/>
      <c r="J7" s="13" t="s">
        <v>40</v>
      </c>
      <c r="K7" s="5"/>
      <c r="L7" s="4" t="s">
        <v>58</v>
      </c>
      <c r="M7" s="5"/>
      <c r="N7" s="13" t="s">
        <v>22</v>
      </c>
      <c r="O7" s="5"/>
      <c r="P7" s="4" t="s">
        <v>42</v>
      </c>
    </row>
    <row r="8" spans="1:17" s="1" customFormat="1" x14ac:dyDescent="0.45">
      <c r="A8" s="6"/>
      <c r="B8" s="6"/>
      <c r="C8" s="6"/>
      <c r="D8" s="274" t="s">
        <v>56</v>
      </c>
      <c r="E8" s="274"/>
      <c r="F8" s="274"/>
      <c r="G8" s="274"/>
      <c r="H8" s="274"/>
      <c r="I8" s="274"/>
      <c r="J8" s="274"/>
      <c r="K8" s="274"/>
      <c r="L8" s="274"/>
      <c r="M8" s="274"/>
      <c r="N8" s="274"/>
      <c r="O8" s="274"/>
      <c r="P8" s="274"/>
    </row>
    <row r="9" spans="1:17" x14ac:dyDescent="0.45">
      <c r="A9" s="6" t="s">
        <v>78</v>
      </c>
      <c r="B9" s="6"/>
      <c r="C9" s="6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22"/>
    </row>
    <row r="10" spans="1:17" s="1" customFormat="1" hidden="1" x14ac:dyDescent="0.45">
      <c r="A10" s="6" t="s">
        <v>77</v>
      </c>
      <c r="B10" s="6"/>
      <c r="C10" s="6"/>
      <c r="D10" s="19">
        <v>143000</v>
      </c>
      <c r="E10" s="37"/>
      <c r="F10" s="19">
        <v>-4473</v>
      </c>
      <c r="G10" s="37"/>
      <c r="H10" s="19">
        <v>286487</v>
      </c>
      <c r="I10" s="19"/>
      <c r="J10" s="19">
        <v>14300</v>
      </c>
      <c r="K10" s="19"/>
      <c r="L10" s="19">
        <v>4473</v>
      </c>
      <c r="M10" s="19"/>
      <c r="N10" s="19">
        <v>1176479</v>
      </c>
      <c r="O10" s="19"/>
      <c r="P10" s="19">
        <f>SUM(D10:N10)</f>
        <v>1620266</v>
      </c>
    </row>
    <row r="11" spans="1:17" s="1" customFormat="1" hidden="1" x14ac:dyDescent="0.45">
      <c r="A11" s="25" t="s">
        <v>75</v>
      </c>
      <c r="B11" s="25"/>
      <c r="C11" s="6"/>
      <c r="D11" s="38"/>
      <c r="E11" s="33"/>
      <c r="F11" s="38"/>
      <c r="G11" s="33"/>
      <c r="H11" s="38"/>
      <c r="I11" s="33"/>
      <c r="J11" s="38"/>
      <c r="K11" s="33"/>
      <c r="L11" s="33"/>
      <c r="M11" s="33"/>
      <c r="N11" s="33"/>
      <c r="O11" s="33"/>
      <c r="P11" s="39"/>
    </row>
    <row r="12" spans="1:17" s="1" customFormat="1" x14ac:dyDescent="0.45">
      <c r="A12" s="6" t="s">
        <v>79</v>
      </c>
      <c r="B12" s="6"/>
      <c r="C12" s="6"/>
      <c r="D12" s="19">
        <v>143000</v>
      </c>
      <c r="E12" s="19"/>
      <c r="F12" s="19">
        <v>-4473</v>
      </c>
      <c r="G12" s="19"/>
      <c r="H12" s="19">
        <v>286487</v>
      </c>
      <c r="I12" s="19"/>
      <c r="J12" s="19">
        <v>14300</v>
      </c>
      <c r="K12" s="19"/>
      <c r="L12" s="19">
        <v>4473</v>
      </c>
      <c r="M12" s="19"/>
      <c r="N12" s="41">
        <v>1216529</v>
      </c>
      <c r="O12" s="19"/>
      <c r="P12" s="43">
        <f>SUM(D12:O12)</f>
        <v>1660316</v>
      </c>
      <c r="Q12" s="21"/>
    </row>
    <row r="13" spans="1:17" s="1" customFormat="1" hidden="1" x14ac:dyDescent="0.45">
      <c r="A13" s="6"/>
      <c r="B13" s="6"/>
      <c r="C13" s="6"/>
      <c r="D13" s="19"/>
      <c r="E13" s="19"/>
      <c r="F13" s="19"/>
      <c r="G13" s="19"/>
      <c r="H13" s="19"/>
      <c r="I13" s="19"/>
      <c r="J13" s="19"/>
      <c r="K13" s="19"/>
      <c r="L13" s="19"/>
      <c r="M13" s="19"/>
      <c r="N13" s="41"/>
      <c r="O13" s="19"/>
      <c r="P13" s="19"/>
      <c r="Q13" s="21"/>
    </row>
    <row r="14" spans="1:17" s="1" customFormat="1" hidden="1" x14ac:dyDescent="0.45">
      <c r="A14" s="23" t="s">
        <v>64</v>
      </c>
      <c r="B14" s="23"/>
      <c r="C14" s="6"/>
      <c r="D14" s="19"/>
      <c r="E14" s="20"/>
      <c r="F14" s="19"/>
      <c r="G14" s="20"/>
      <c r="H14" s="19"/>
      <c r="I14" s="20"/>
      <c r="J14" s="19"/>
      <c r="K14" s="20"/>
      <c r="L14" s="19"/>
      <c r="M14" s="20"/>
      <c r="N14" s="41"/>
      <c r="O14" s="20"/>
      <c r="P14" s="19"/>
      <c r="Q14" s="21"/>
    </row>
    <row r="15" spans="1:17" s="1" customFormat="1" hidden="1" x14ac:dyDescent="0.45">
      <c r="A15" s="24" t="s">
        <v>65</v>
      </c>
      <c r="B15" s="24"/>
      <c r="C15" s="6"/>
      <c r="D15" s="19"/>
      <c r="E15" s="20"/>
      <c r="F15" s="19"/>
      <c r="G15" s="20"/>
      <c r="H15" s="19"/>
      <c r="I15" s="20"/>
      <c r="J15" s="19"/>
      <c r="K15" s="20"/>
      <c r="L15" s="19"/>
      <c r="M15" s="20"/>
      <c r="N15" s="41"/>
      <c r="O15" s="20"/>
      <c r="P15" s="19"/>
      <c r="Q15" s="21"/>
    </row>
    <row r="16" spans="1:17" s="1" customFormat="1" hidden="1" x14ac:dyDescent="0.45">
      <c r="A16" s="25" t="s">
        <v>66</v>
      </c>
      <c r="B16" s="25"/>
      <c r="C16" s="6"/>
      <c r="D16" s="14"/>
      <c r="E16" s="15"/>
      <c r="F16" s="14"/>
      <c r="G16" s="15"/>
      <c r="H16" s="14"/>
      <c r="I16" s="15"/>
      <c r="J16" s="14"/>
      <c r="K16" s="15"/>
      <c r="L16" s="14"/>
      <c r="M16" s="15"/>
      <c r="N16" s="14"/>
      <c r="O16" s="20"/>
      <c r="P16" s="19">
        <f>SUM(D16:N16)</f>
        <v>0</v>
      </c>
      <c r="Q16" s="21"/>
    </row>
    <row r="17" spans="1:17" s="1" customFormat="1" hidden="1" x14ac:dyDescent="0.45">
      <c r="A17" s="25" t="s">
        <v>67</v>
      </c>
      <c r="B17" s="25"/>
      <c r="C17" s="6"/>
      <c r="D17" s="14"/>
      <c r="E17" s="15"/>
      <c r="F17" s="14"/>
      <c r="G17" s="15"/>
      <c r="H17" s="14"/>
      <c r="I17" s="15"/>
      <c r="J17" s="14"/>
      <c r="K17" s="15"/>
      <c r="L17" s="14"/>
      <c r="M17" s="15"/>
      <c r="N17" s="14"/>
      <c r="O17" s="20"/>
      <c r="P17" s="19">
        <f>SUM(D17:N17)</f>
        <v>0</v>
      </c>
      <c r="Q17" s="21"/>
    </row>
    <row r="18" spans="1:17" s="1" customFormat="1" hidden="1" x14ac:dyDescent="0.45">
      <c r="A18" s="25" t="s">
        <v>68</v>
      </c>
      <c r="B18" s="25"/>
      <c r="C18" s="6"/>
      <c r="D18" s="14"/>
      <c r="E18" s="20"/>
      <c r="F18" s="14"/>
      <c r="G18" s="20"/>
      <c r="H18" s="14"/>
      <c r="I18" s="20"/>
      <c r="J18" s="14"/>
      <c r="K18" s="20"/>
      <c r="L18" s="14"/>
      <c r="M18" s="20"/>
      <c r="N18" s="41"/>
      <c r="O18" s="20"/>
      <c r="P18" s="19">
        <f>SUM(D18:N18)</f>
        <v>0</v>
      </c>
      <c r="Q18" s="21"/>
    </row>
    <row r="19" spans="1:17" s="1" customFormat="1" hidden="1" x14ac:dyDescent="0.45">
      <c r="A19" s="26" t="s">
        <v>69</v>
      </c>
      <c r="B19" s="26"/>
      <c r="C19" s="6"/>
      <c r="D19" s="27"/>
      <c r="E19" s="20"/>
      <c r="F19" s="27"/>
      <c r="G19" s="20"/>
      <c r="H19" s="27"/>
      <c r="I19" s="20"/>
      <c r="J19" s="27"/>
      <c r="K19" s="20"/>
      <c r="L19" s="27"/>
      <c r="M19" s="20"/>
      <c r="N19" s="40"/>
      <c r="O19" s="20"/>
      <c r="P19" s="27">
        <f>SUM(P16:P18)</f>
        <v>0</v>
      </c>
      <c r="Q19" s="21"/>
    </row>
    <row r="20" spans="1:17" x14ac:dyDescent="0.45">
      <c r="A20" s="6" t="s">
        <v>70</v>
      </c>
      <c r="B20" s="6"/>
      <c r="C20" s="1"/>
      <c r="D20" s="14"/>
      <c r="E20" s="15"/>
      <c r="F20" s="14"/>
      <c r="G20" s="15"/>
      <c r="H20" s="14"/>
      <c r="I20" s="15"/>
      <c r="J20" s="14"/>
      <c r="K20" s="15"/>
      <c r="L20" s="15"/>
      <c r="M20" s="15"/>
      <c r="N20" s="42"/>
      <c r="O20" s="15"/>
      <c r="P20" s="17"/>
      <c r="Q20" s="22"/>
    </row>
    <row r="21" spans="1:17" x14ac:dyDescent="0.45">
      <c r="A21" s="28" t="s">
        <v>76</v>
      </c>
      <c r="B21" s="28"/>
      <c r="C21" s="1"/>
      <c r="D21" s="14">
        <v>0</v>
      </c>
      <c r="E21" s="16"/>
      <c r="F21" s="14">
        <v>0</v>
      </c>
      <c r="G21" s="16"/>
      <c r="H21" s="14">
        <v>0</v>
      </c>
      <c r="I21" s="16"/>
      <c r="J21" s="14">
        <v>0</v>
      </c>
      <c r="K21" s="16"/>
      <c r="L21" s="16">
        <v>0</v>
      </c>
      <c r="M21" s="16"/>
      <c r="N21" s="33">
        <v>18827</v>
      </c>
      <c r="O21" s="16"/>
      <c r="P21" s="18">
        <f>SUM(D21:O21)</f>
        <v>18827</v>
      </c>
      <c r="Q21" s="22"/>
    </row>
    <row r="22" spans="1:17" x14ac:dyDescent="0.45">
      <c r="A22" s="28" t="s">
        <v>73</v>
      </c>
      <c r="B22" s="28"/>
      <c r="C22" s="1"/>
      <c r="D22" s="14">
        <v>0</v>
      </c>
      <c r="E22" s="16"/>
      <c r="F22" s="14">
        <v>0</v>
      </c>
      <c r="G22" s="16"/>
      <c r="H22" s="14">
        <v>0</v>
      </c>
      <c r="I22" s="16"/>
      <c r="J22" s="14">
        <v>0</v>
      </c>
      <c r="K22" s="16"/>
      <c r="L22" s="16">
        <v>0</v>
      </c>
      <c r="M22" s="16"/>
      <c r="N22" s="16">
        <v>0</v>
      </c>
      <c r="O22" s="16"/>
      <c r="P22" s="18">
        <f>SUM(D22:O22)</f>
        <v>0</v>
      </c>
      <c r="Q22" s="22"/>
    </row>
    <row r="23" spans="1:17" x14ac:dyDescent="0.45">
      <c r="A23" s="23" t="s">
        <v>71</v>
      </c>
      <c r="B23" s="23"/>
      <c r="C23" s="1"/>
      <c r="D23" s="29">
        <f>SUM(D21:D21)</f>
        <v>0</v>
      </c>
      <c r="E23" s="19"/>
      <c r="F23" s="29">
        <f>SUM(F21:F21)</f>
        <v>0</v>
      </c>
      <c r="G23" s="19"/>
      <c r="H23" s="29">
        <f>SUM(H21:H21)</f>
        <v>0</v>
      </c>
      <c r="I23" s="19"/>
      <c r="J23" s="29">
        <f>SUM(J21:J21)</f>
        <v>0</v>
      </c>
      <c r="K23" s="19"/>
      <c r="L23" s="27">
        <f>SUM(L21:L21)</f>
        <v>0</v>
      </c>
      <c r="M23" s="19"/>
      <c r="N23" s="27">
        <f>SUM(N21:N21)</f>
        <v>18827</v>
      </c>
      <c r="O23" s="19"/>
      <c r="P23" s="30">
        <f>SUM(P21:P21)</f>
        <v>18827</v>
      </c>
      <c r="Q23" s="22"/>
    </row>
    <row r="24" spans="1:17" ht="12.75" customHeight="1" x14ac:dyDescent="0.45">
      <c r="A24" s="23"/>
      <c r="B24" s="23"/>
      <c r="C24" s="1"/>
      <c r="D24" s="14"/>
      <c r="E24" s="16"/>
      <c r="F24" s="14"/>
      <c r="G24" s="16"/>
      <c r="H24" s="14"/>
      <c r="I24" s="16"/>
      <c r="J24" s="14"/>
      <c r="K24" s="16"/>
      <c r="L24" s="16"/>
      <c r="M24" s="16"/>
      <c r="N24" s="16"/>
      <c r="O24" s="16"/>
      <c r="P24" s="18"/>
      <c r="Q24" s="22"/>
    </row>
    <row r="25" spans="1:17" ht="22.5" thickBot="1" x14ac:dyDescent="0.5">
      <c r="A25" s="6" t="s">
        <v>80</v>
      </c>
      <c r="B25" s="6"/>
      <c r="C25" s="6"/>
      <c r="D25" s="31">
        <f>D12+D19+D23</f>
        <v>143000</v>
      </c>
      <c r="E25" s="19"/>
      <c r="F25" s="31">
        <f>F12+F19+F23</f>
        <v>-4473</v>
      </c>
      <c r="G25" s="19"/>
      <c r="H25" s="31">
        <f>H12+H19+H23</f>
        <v>286487</v>
      </c>
      <c r="I25" s="19"/>
      <c r="J25" s="31">
        <f>J12+J19+J23</f>
        <v>14300</v>
      </c>
      <c r="K25" s="19"/>
      <c r="L25" s="31">
        <f>L12+L19+L23</f>
        <v>4473</v>
      </c>
      <c r="M25" s="19"/>
      <c r="N25" s="31">
        <f>N12+N19+N23</f>
        <v>1235356</v>
      </c>
      <c r="O25" s="19"/>
      <c r="P25" s="71">
        <f>P12+P19+P23</f>
        <v>1679143</v>
      </c>
      <c r="Q25" s="22"/>
    </row>
    <row r="26" spans="1:17" ht="22.5" thickTop="1" x14ac:dyDescent="0.45"/>
    <row r="27" spans="1:17" x14ac:dyDescent="0.45">
      <c r="A27" s="6" t="s">
        <v>91</v>
      </c>
      <c r="B27" s="6"/>
      <c r="C27" s="6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22"/>
    </row>
    <row r="28" spans="1:17" s="1" customFormat="1" hidden="1" x14ac:dyDescent="0.45">
      <c r="A28" s="6" t="s">
        <v>77</v>
      </c>
      <c r="B28" s="6"/>
      <c r="C28" s="6"/>
      <c r="D28" s="19">
        <v>143000</v>
      </c>
      <c r="E28" s="37"/>
      <c r="F28" s="19">
        <v>-4473</v>
      </c>
      <c r="G28" s="37"/>
      <c r="H28" s="19">
        <v>286487</v>
      </c>
      <c r="I28" s="19"/>
      <c r="J28" s="19">
        <v>14300</v>
      </c>
      <c r="K28" s="19"/>
      <c r="L28" s="19">
        <v>4473</v>
      </c>
      <c r="M28" s="19"/>
      <c r="N28" s="19">
        <v>1176479</v>
      </c>
      <c r="O28" s="19"/>
      <c r="P28" s="19">
        <f>SUM(D28:N28)</f>
        <v>1620266</v>
      </c>
    </row>
    <row r="29" spans="1:17" s="1" customFormat="1" hidden="1" x14ac:dyDescent="0.45">
      <c r="A29" s="25" t="s">
        <v>75</v>
      </c>
      <c r="B29" s="25"/>
      <c r="C29" s="6"/>
      <c r="D29" s="38"/>
      <c r="E29" s="33"/>
      <c r="F29" s="38"/>
      <c r="G29" s="33"/>
      <c r="H29" s="38"/>
      <c r="I29" s="33"/>
      <c r="J29" s="38"/>
      <c r="K29" s="33"/>
      <c r="L29" s="33"/>
      <c r="M29" s="33"/>
      <c r="N29" s="33"/>
      <c r="O29" s="33"/>
      <c r="P29" s="39"/>
    </row>
    <row r="30" spans="1:17" s="1" customFormat="1" x14ac:dyDescent="0.45">
      <c r="A30" s="6" t="s">
        <v>92</v>
      </c>
      <c r="B30" s="6"/>
      <c r="C30" s="6"/>
      <c r="D30" s="19"/>
      <c r="E30" s="19"/>
      <c r="F30" s="19"/>
      <c r="G30" s="19"/>
      <c r="H30" s="19"/>
      <c r="I30" s="19"/>
      <c r="J30" s="19"/>
      <c r="K30" s="19"/>
      <c r="L30" s="19"/>
      <c r="M30" s="19"/>
      <c r="N30" s="41"/>
      <c r="O30" s="19"/>
      <c r="P30" s="43">
        <f>SUM(D30:O30)</f>
        <v>0</v>
      </c>
      <c r="Q30" s="21"/>
    </row>
    <row r="31" spans="1:17" s="1" customFormat="1" hidden="1" x14ac:dyDescent="0.45">
      <c r="A31" s="6"/>
      <c r="B31" s="6"/>
      <c r="C31" s="6"/>
      <c r="D31" s="19"/>
      <c r="E31" s="19"/>
      <c r="F31" s="19"/>
      <c r="G31" s="19"/>
      <c r="H31" s="19"/>
      <c r="I31" s="19"/>
      <c r="J31" s="19"/>
      <c r="K31" s="19"/>
      <c r="L31" s="19"/>
      <c r="M31" s="19"/>
      <c r="N31" s="41"/>
      <c r="O31" s="19"/>
      <c r="P31" s="19"/>
      <c r="Q31" s="21"/>
    </row>
    <row r="32" spans="1:17" s="1" customFormat="1" hidden="1" x14ac:dyDescent="0.45">
      <c r="A32" s="23" t="s">
        <v>64</v>
      </c>
      <c r="B32" s="23"/>
      <c r="C32" s="6"/>
      <c r="D32" s="19"/>
      <c r="E32" s="20"/>
      <c r="F32" s="19"/>
      <c r="G32" s="20"/>
      <c r="H32" s="19"/>
      <c r="I32" s="20"/>
      <c r="J32" s="19"/>
      <c r="K32" s="20"/>
      <c r="L32" s="19"/>
      <c r="M32" s="20"/>
      <c r="N32" s="41"/>
      <c r="O32" s="20"/>
      <c r="P32" s="19"/>
      <c r="Q32" s="21"/>
    </row>
    <row r="33" spans="1:17" s="1" customFormat="1" hidden="1" x14ac:dyDescent="0.45">
      <c r="A33" s="24" t="s">
        <v>65</v>
      </c>
      <c r="B33" s="24"/>
      <c r="C33" s="6"/>
      <c r="D33" s="19"/>
      <c r="E33" s="20"/>
      <c r="F33" s="19"/>
      <c r="G33" s="20"/>
      <c r="H33" s="19"/>
      <c r="I33" s="20"/>
      <c r="J33" s="19"/>
      <c r="K33" s="20"/>
      <c r="L33" s="19"/>
      <c r="M33" s="20"/>
      <c r="N33" s="41"/>
      <c r="O33" s="20"/>
      <c r="P33" s="19"/>
      <c r="Q33" s="21"/>
    </row>
    <row r="34" spans="1:17" s="1" customFormat="1" hidden="1" x14ac:dyDescent="0.45">
      <c r="A34" s="25" t="s">
        <v>66</v>
      </c>
      <c r="B34" s="25"/>
      <c r="C34" s="6"/>
      <c r="D34" s="14"/>
      <c r="E34" s="15"/>
      <c r="F34" s="14"/>
      <c r="G34" s="15"/>
      <c r="H34" s="14"/>
      <c r="I34" s="15"/>
      <c r="J34" s="14"/>
      <c r="K34" s="15"/>
      <c r="L34" s="14"/>
      <c r="M34" s="15"/>
      <c r="N34" s="14"/>
      <c r="O34" s="20"/>
      <c r="P34" s="19">
        <f>SUM(D34:N34)</f>
        <v>0</v>
      </c>
      <c r="Q34" s="21"/>
    </row>
    <row r="35" spans="1:17" s="1" customFormat="1" hidden="1" x14ac:dyDescent="0.45">
      <c r="A35" s="25" t="s">
        <v>67</v>
      </c>
      <c r="B35" s="25"/>
      <c r="C35" s="6"/>
      <c r="D35" s="14"/>
      <c r="E35" s="15"/>
      <c r="F35" s="14"/>
      <c r="G35" s="15"/>
      <c r="H35" s="14"/>
      <c r="I35" s="15"/>
      <c r="J35" s="14"/>
      <c r="K35" s="15"/>
      <c r="L35" s="14"/>
      <c r="M35" s="15"/>
      <c r="N35" s="14"/>
      <c r="O35" s="20"/>
      <c r="P35" s="19">
        <f>SUM(D35:N35)</f>
        <v>0</v>
      </c>
      <c r="Q35" s="21"/>
    </row>
    <row r="36" spans="1:17" s="1" customFormat="1" hidden="1" x14ac:dyDescent="0.45">
      <c r="A36" s="25" t="s">
        <v>68</v>
      </c>
      <c r="B36" s="25"/>
      <c r="C36" s="6"/>
      <c r="D36" s="14"/>
      <c r="E36" s="20"/>
      <c r="F36" s="14"/>
      <c r="G36" s="20"/>
      <c r="H36" s="14"/>
      <c r="I36" s="20"/>
      <c r="J36" s="14"/>
      <c r="K36" s="20"/>
      <c r="L36" s="14"/>
      <c r="M36" s="20"/>
      <c r="N36" s="41"/>
      <c r="O36" s="20"/>
      <c r="P36" s="19">
        <f>SUM(D36:N36)</f>
        <v>0</v>
      </c>
      <c r="Q36" s="21"/>
    </row>
    <row r="37" spans="1:17" s="1" customFormat="1" hidden="1" x14ac:dyDescent="0.45">
      <c r="A37" s="26" t="s">
        <v>69</v>
      </c>
      <c r="B37" s="26"/>
      <c r="C37" s="6"/>
      <c r="D37" s="27"/>
      <c r="E37" s="20"/>
      <c r="F37" s="27"/>
      <c r="G37" s="20"/>
      <c r="H37" s="27"/>
      <c r="I37" s="20"/>
      <c r="J37" s="27"/>
      <c r="K37" s="20"/>
      <c r="L37" s="27"/>
      <c r="M37" s="20"/>
      <c r="N37" s="40"/>
      <c r="O37" s="20"/>
      <c r="P37" s="27">
        <f>SUM(P34:P36)</f>
        <v>0</v>
      </c>
      <c r="Q37" s="21"/>
    </row>
    <row r="38" spans="1:17" x14ac:dyDescent="0.45">
      <c r="A38" s="6" t="s">
        <v>70</v>
      </c>
      <c r="B38" s="6"/>
      <c r="C38" s="1"/>
      <c r="D38" s="14"/>
      <c r="E38" s="15"/>
      <c r="F38" s="14"/>
      <c r="G38" s="15"/>
      <c r="H38" s="14"/>
      <c r="I38" s="15"/>
      <c r="J38" s="14"/>
      <c r="K38" s="15"/>
      <c r="L38" s="15"/>
      <c r="M38" s="15"/>
      <c r="N38" s="42"/>
      <c r="O38" s="15"/>
      <c r="P38" s="17"/>
      <c r="Q38" s="22"/>
    </row>
    <row r="39" spans="1:17" x14ac:dyDescent="0.45">
      <c r="A39" s="28" t="s">
        <v>76</v>
      </c>
      <c r="B39" s="28"/>
      <c r="C39" s="1"/>
      <c r="D39" s="14"/>
      <c r="E39" s="16"/>
      <c r="F39" s="14"/>
      <c r="G39" s="16"/>
      <c r="H39" s="14"/>
      <c r="I39" s="16"/>
      <c r="J39" s="14"/>
      <c r="K39" s="16"/>
      <c r="L39" s="16"/>
      <c r="M39" s="16"/>
      <c r="N39" s="33"/>
      <c r="O39" s="16"/>
      <c r="P39" s="18">
        <f>SUM(D39:O39)</f>
        <v>0</v>
      </c>
      <c r="Q39" s="22"/>
    </row>
    <row r="40" spans="1:17" x14ac:dyDescent="0.45">
      <c r="A40" s="28" t="s">
        <v>73</v>
      </c>
      <c r="B40" s="28"/>
      <c r="C40" s="1"/>
      <c r="D40" s="14"/>
      <c r="E40" s="16"/>
      <c r="F40" s="14"/>
      <c r="G40" s="16"/>
      <c r="H40" s="14"/>
      <c r="I40" s="16"/>
      <c r="J40" s="14"/>
      <c r="K40" s="16"/>
      <c r="L40" s="16"/>
      <c r="M40" s="16"/>
      <c r="N40" s="16"/>
      <c r="O40" s="16"/>
      <c r="P40" s="18">
        <f>SUM(D40:O40)</f>
        <v>0</v>
      </c>
      <c r="Q40" s="22"/>
    </row>
    <row r="41" spans="1:17" x14ac:dyDescent="0.45">
      <c r="A41" s="23" t="s">
        <v>71</v>
      </c>
      <c r="B41" s="23"/>
      <c r="C41" s="1"/>
      <c r="D41" s="29">
        <f>SUM(D39:D39)</f>
        <v>0</v>
      </c>
      <c r="E41" s="19"/>
      <c r="F41" s="29">
        <f>SUM(F39:F39)</f>
        <v>0</v>
      </c>
      <c r="G41" s="19"/>
      <c r="H41" s="29">
        <f>SUM(H39:H39)</f>
        <v>0</v>
      </c>
      <c r="I41" s="19"/>
      <c r="J41" s="29">
        <f>SUM(J39:J39)</f>
        <v>0</v>
      </c>
      <c r="K41" s="19"/>
      <c r="L41" s="27">
        <f>SUM(L39:L39)</f>
        <v>0</v>
      </c>
      <c r="M41" s="19"/>
      <c r="N41" s="27">
        <f>SUM(N39:N39)</f>
        <v>0</v>
      </c>
      <c r="O41" s="19"/>
      <c r="P41" s="30">
        <f>SUM(P39:P39)</f>
        <v>0</v>
      </c>
      <c r="Q41" s="22"/>
    </row>
    <row r="42" spans="1:17" ht="12.75" customHeight="1" x14ac:dyDescent="0.45">
      <c r="A42" s="23"/>
      <c r="B42" s="23"/>
      <c r="C42" s="1"/>
      <c r="D42" s="14"/>
      <c r="E42" s="16"/>
      <c r="F42" s="14"/>
      <c r="G42" s="16"/>
      <c r="H42" s="14"/>
      <c r="I42" s="16"/>
      <c r="J42" s="14"/>
      <c r="K42" s="16"/>
      <c r="L42" s="16"/>
      <c r="M42" s="16"/>
      <c r="N42" s="16"/>
      <c r="O42" s="16"/>
      <c r="P42" s="18"/>
      <c r="Q42" s="22"/>
    </row>
    <row r="43" spans="1:17" ht="22.5" thickBot="1" x14ac:dyDescent="0.5">
      <c r="A43" s="6" t="s">
        <v>93</v>
      </c>
      <c r="B43" s="6"/>
      <c r="C43" s="6"/>
      <c r="D43" s="31">
        <f>D30+D37+D41</f>
        <v>0</v>
      </c>
      <c r="E43" s="19"/>
      <c r="F43" s="31">
        <f>F30+F37+F41</f>
        <v>0</v>
      </c>
      <c r="G43" s="19"/>
      <c r="H43" s="31">
        <f>H30+H37+H41</f>
        <v>0</v>
      </c>
      <c r="I43" s="19"/>
      <c r="J43" s="31">
        <f>J30+J37+J41</f>
        <v>0</v>
      </c>
      <c r="K43" s="19"/>
      <c r="L43" s="31">
        <f>L30+L37+L41</f>
        <v>0</v>
      </c>
      <c r="M43" s="19"/>
      <c r="N43" s="31">
        <f>N30+N37+N41</f>
        <v>0</v>
      </c>
      <c r="O43" s="19"/>
      <c r="P43" s="71">
        <f>P30+P37+P41</f>
        <v>0</v>
      </c>
      <c r="Q43" s="22">
        <f>P43-'BS 3-4'!H80</f>
        <v>0</v>
      </c>
    </row>
    <row r="44" spans="1:17" ht="22.5" thickTop="1" x14ac:dyDescent="0.45"/>
  </sheetData>
  <mergeCells count="4">
    <mergeCell ref="J5:N5"/>
    <mergeCell ref="D8:P8"/>
    <mergeCell ref="J6:L6"/>
    <mergeCell ref="D4:P4"/>
  </mergeCells>
  <pageMargins left="0.8" right="0.71" top="0.48" bottom="0.5" header="0.5" footer="0.5"/>
  <pageSetup paperSize="9" scale="90" firstPageNumber="6" fitToHeight="0" orientation="landscape" useFirstPageNumber="1" r:id="rId1"/>
  <headerFooter>
    <oddFooter>&amp;L หมายเหตุประกอบงบการเงินเป็นส่วนหนึ่งของงบการเงินนี้&amp;14
&amp;C&amp;P&amp;R&amp;"Angsana New,Italic"
&amp;F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8" tint="0.59999389629810485"/>
  </sheetPr>
  <dimension ref="A1:S67"/>
  <sheetViews>
    <sheetView view="pageBreakPreview" topLeftCell="A38" zoomScale="80" zoomScaleNormal="100" zoomScaleSheetLayoutView="80" workbookViewId="0">
      <selection activeCell="N62" sqref="N62"/>
    </sheetView>
  </sheetViews>
  <sheetFormatPr defaultColWidth="9.140625" defaultRowHeight="21.75" x14ac:dyDescent="0.45"/>
  <cols>
    <col min="1" max="1" width="43.5703125" style="1" customWidth="1"/>
    <col min="2" max="2" width="7.85546875" style="9" hidden="1" customWidth="1"/>
    <col min="3" max="3" width="1.140625" style="9" customWidth="1"/>
    <col min="4" max="4" width="13.140625" style="1" customWidth="1"/>
    <col min="5" max="5" width="1.140625" style="1" customWidth="1"/>
    <col min="6" max="6" width="13.140625" style="1" customWidth="1"/>
    <col min="7" max="7" width="1.140625" style="1" customWidth="1"/>
    <col min="8" max="8" width="13.140625" style="1" customWidth="1"/>
    <col min="9" max="9" width="1.140625" style="1" customWidth="1"/>
    <col min="10" max="10" width="13.140625" style="1" customWidth="1"/>
    <col min="11" max="11" width="1.140625" style="1" customWidth="1"/>
    <col min="12" max="12" width="13.140625" style="1" customWidth="1"/>
    <col min="13" max="13" width="1.140625" style="1" customWidth="1"/>
    <col min="14" max="14" width="13.140625" style="1" customWidth="1"/>
    <col min="15" max="15" width="1.140625" style="1" customWidth="1"/>
    <col min="16" max="16" width="14.5703125" style="1" customWidth="1"/>
    <col min="17" max="17" width="1.140625" style="1" customWidth="1"/>
    <col min="18" max="18" width="13.140625" style="1" customWidth="1"/>
    <col min="19" max="19" width="10" style="1" bestFit="1" customWidth="1"/>
    <col min="20" max="16384" width="9.140625" style="1"/>
  </cols>
  <sheetData>
    <row r="1" spans="1:19" ht="22.5" hidden="1" customHeight="1" x14ac:dyDescent="0.5">
      <c r="A1" s="12" t="s">
        <v>85</v>
      </c>
      <c r="B1" s="76"/>
      <c r="C1" s="76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80"/>
    </row>
    <row r="2" spans="1:19" ht="22.5" hidden="1" customHeight="1" x14ac:dyDescent="0.5">
      <c r="A2" s="8" t="s">
        <v>63</v>
      </c>
      <c r="B2" s="76"/>
      <c r="C2" s="76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80"/>
    </row>
    <row r="3" spans="1:19" ht="22.5" hidden="1" customHeight="1" x14ac:dyDescent="0.5">
      <c r="A3" s="8"/>
      <c r="B3" s="76"/>
      <c r="C3" s="76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80"/>
    </row>
    <row r="4" spans="1:19" ht="22.5" hidden="1" customHeight="1" x14ac:dyDescent="0.5">
      <c r="A4" s="8"/>
      <c r="B4" s="76"/>
      <c r="C4" s="76"/>
      <c r="D4" s="276" t="s">
        <v>81</v>
      </c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70"/>
      <c r="P4" s="70"/>
      <c r="Q4" s="3"/>
      <c r="R4" s="3"/>
      <c r="S4" s="80"/>
    </row>
    <row r="5" spans="1:19" ht="22.5" hidden="1" customHeight="1" x14ac:dyDescent="0.45">
      <c r="B5" s="11"/>
      <c r="C5" s="11"/>
      <c r="D5" s="4"/>
      <c r="E5" s="10"/>
      <c r="F5" s="4"/>
      <c r="G5" s="5"/>
      <c r="H5" s="34" t="s">
        <v>48</v>
      </c>
      <c r="I5" s="5"/>
      <c r="J5" s="273" t="s">
        <v>11</v>
      </c>
      <c r="K5" s="273"/>
      <c r="L5" s="273"/>
      <c r="M5" s="273"/>
      <c r="N5" s="273"/>
      <c r="O5" s="4"/>
      <c r="P5" s="4"/>
      <c r="Q5" s="5"/>
      <c r="R5" s="5"/>
      <c r="S5" s="80"/>
    </row>
    <row r="6" spans="1:19" ht="22.5" hidden="1" customHeight="1" x14ac:dyDescent="0.45">
      <c r="B6" s="11"/>
      <c r="C6" s="11"/>
      <c r="D6" s="4" t="s">
        <v>19</v>
      </c>
      <c r="E6" s="10"/>
      <c r="F6" s="13"/>
      <c r="G6" s="5"/>
      <c r="Q6" s="5"/>
      <c r="R6" s="5"/>
      <c r="S6" s="80"/>
    </row>
    <row r="7" spans="1:19" ht="22.5" hidden="1" customHeight="1" x14ac:dyDescent="0.45">
      <c r="B7" s="11"/>
      <c r="C7" s="11"/>
      <c r="D7" s="4" t="s">
        <v>20</v>
      </c>
      <c r="E7" s="10"/>
      <c r="F7" s="4"/>
      <c r="G7" s="5"/>
      <c r="H7" s="4" t="s">
        <v>44</v>
      </c>
      <c r="I7" s="5"/>
      <c r="J7" s="13" t="s">
        <v>54</v>
      </c>
      <c r="K7" s="5"/>
      <c r="L7" s="5"/>
      <c r="M7" s="5"/>
      <c r="N7" s="5"/>
      <c r="O7" s="5"/>
      <c r="P7" s="5"/>
      <c r="Q7" s="5"/>
      <c r="R7" s="4" t="s">
        <v>41</v>
      </c>
      <c r="S7" s="80"/>
    </row>
    <row r="8" spans="1:19" ht="22.5" hidden="1" customHeight="1" x14ac:dyDescent="0.45">
      <c r="B8" s="11" t="s">
        <v>0</v>
      </c>
      <c r="C8" s="11"/>
      <c r="D8" s="4" t="s">
        <v>21</v>
      </c>
      <c r="E8" s="10"/>
      <c r="F8" s="13" t="s">
        <v>57</v>
      </c>
      <c r="G8" s="5"/>
      <c r="H8" s="4" t="s">
        <v>43</v>
      </c>
      <c r="I8" s="5"/>
      <c r="J8" s="13" t="s">
        <v>40</v>
      </c>
      <c r="K8" s="5"/>
      <c r="L8" s="4" t="s">
        <v>58</v>
      </c>
      <c r="M8" s="5"/>
      <c r="N8" s="4" t="s">
        <v>22</v>
      </c>
      <c r="O8" s="4"/>
      <c r="P8" s="4"/>
      <c r="Q8" s="5"/>
      <c r="R8" s="4" t="s">
        <v>42</v>
      </c>
      <c r="S8" s="80"/>
    </row>
    <row r="9" spans="1:19" ht="22.5" hidden="1" customHeight="1" x14ac:dyDescent="0.45">
      <c r="A9" s="6" t="s">
        <v>100</v>
      </c>
      <c r="B9" s="77"/>
      <c r="C9" s="77"/>
      <c r="D9" s="274" t="s">
        <v>56</v>
      </c>
      <c r="E9" s="274"/>
      <c r="F9" s="274"/>
      <c r="G9" s="274"/>
      <c r="H9" s="274"/>
      <c r="I9" s="274"/>
      <c r="J9" s="274"/>
      <c r="K9" s="274"/>
      <c r="L9" s="274"/>
      <c r="M9" s="274"/>
      <c r="N9" s="274"/>
      <c r="O9" s="274"/>
      <c r="P9" s="274"/>
      <c r="Q9" s="274"/>
      <c r="R9" s="274"/>
    </row>
    <row r="10" spans="1:19" ht="22.5" hidden="1" customHeight="1" x14ac:dyDescent="0.45">
      <c r="A10" s="6" t="s">
        <v>101</v>
      </c>
      <c r="B10" s="77"/>
      <c r="C10" s="77"/>
      <c r="D10" s="81">
        <v>143000</v>
      </c>
      <c r="E10" s="81"/>
      <c r="F10" s="81">
        <v>-4473</v>
      </c>
      <c r="G10" s="81"/>
      <c r="H10" s="81">
        <v>286487</v>
      </c>
      <c r="I10" s="81"/>
      <c r="J10" s="81">
        <v>14300</v>
      </c>
      <c r="K10" s="81"/>
      <c r="L10" s="81">
        <v>4473</v>
      </c>
      <c r="M10" s="81"/>
      <c r="N10" s="82">
        <v>1134711</v>
      </c>
      <c r="O10" s="82"/>
      <c r="P10" s="82"/>
      <c r="Q10" s="81"/>
      <c r="R10" s="81">
        <f>SUM(D10:N10)</f>
        <v>1578498</v>
      </c>
      <c r="S10" s="80"/>
    </row>
    <row r="11" spans="1:19" ht="12" hidden="1" customHeight="1" x14ac:dyDescent="0.45">
      <c r="A11" s="6"/>
      <c r="B11" s="77"/>
      <c r="C11" s="77"/>
      <c r="D11" s="81"/>
      <c r="E11" s="83"/>
      <c r="F11" s="81"/>
      <c r="G11" s="83"/>
      <c r="H11" s="81"/>
      <c r="I11" s="83"/>
      <c r="J11" s="81"/>
      <c r="K11" s="83"/>
      <c r="L11" s="81"/>
      <c r="M11" s="83"/>
      <c r="N11" s="82"/>
      <c r="O11" s="82"/>
      <c r="P11" s="82"/>
      <c r="Q11" s="83"/>
      <c r="R11" s="81"/>
      <c r="S11" s="80"/>
    </row>
    <row r="12" spans="1:19" ht="22.5" hidden="1" customHeight="1" x14ac:dyDescent="0.45">
      <c r="A12" s="23" t="s">
        <v>64</v>
      </c>
      <c r="B12" s="77"/>
      <c r="C12" s="77"/>
      <c r="D12" s="81"/>
      <c r="E12" s="83"/>
      <c r="F12" s="81"/>
      <c r="G12" s="83"/>
      <c r="H12" s="81"/>
      <c r="I12" s="83"/>
      <c r="J12" s="81"/>
      <c r="K12" s="83"/>
      <c r="L12" s="81"/>
      <c r="M12" s="83"/>
      <c r="N12" s="82"/>
      <c r="O12" s="82"/>
      <c r="P12" s="82"/>
      <c r="Q12" s="83"/>
      <c r="R12" s="81"/>
      <c r="S12" s="80"/>
    </row>
    <row r="13" spans="1:19" ht="22.5" hidden="1" customHeight="1" x14ac:dyDescent="0.45">
      <c r="A13" s="24" t="s">
        <v>65</v>
      </c>
      <c r="B13" s="77"/>
      <c r="C13" s="77"/>
      <c r="D13" s="81"/>
      <c r="E13" s="83"/>
      <c r="F13" s="81"/>
      <c r="G13" s="83"/>
      <c r="H13" s="81"/>
      <c r="I13" s="83"/>
      <c r="J13" s="81"/>
      <c r="K13" s="83"/>
      <c r="L13" s="81"/>
      <c r="M13" s="83"/>
      <c r="N13" s="82"/>
      <c r="O13" s="82"/>
      <c r="P13" s="82"/>
      <c r="Q13" s="83"/>
      <c r="R13" s="81"/>
      <c r="S13" s="80"/>
    </row>
    <row r="14" spans="1:19" ht="22.5" hidden="1" customHeight="1" x14ac:dyDescent="0.45">
      <c r="A14" s="25" t="s">
        <v>66</v>
      </c>
      <c r="B14" s="77"/>
      <c r="C14" s="77"/>
      <c r="D14" s="84"/>
      <c r="E14" s="85"/>
      <c r="F14" s="84"/>
      <c r="G14" s="85"/>
      <c r="H14" s="84"/>
      <c r="I14" s="85"/>
      <c r="J14" s="84"/>
      <c r="K14" s="85"/>
      <c r="L14" s="85"/>
      <c r="M14" s="85"/>
      <c r="N14" s="86"/>
      <c r="O14" s="86"/>
      <c r="P14" s="86"/>
      <c r="Q14" s="83"/>
      <c r="R14" s="81">
        <f>SUM(D14:N14)</f>
        <v>0</v>
      </c>
      <c r="S14" s="80"/>
    </row>
    <row r="15" spans="1:19" ht="22.5" hidden="1" customHeight="1" x14ac:dyDescent="0.45">
      <c r="A15" s="25" t="s">
        <v>67</v>
      </c>
      <c r="B15" s="77"/>
      <c r="C15" s="77"/>
      <c r="D15" s="84"/>
      <c r="E15" s="85"/>
      <c r="F15" s="84"/>
      <c r="G15" s="85"/>
      <c r="H15" s="84"/>
      <c r="I15" s="85"/>
      <c r="J15" s="84"/>
      <c r="K15" s="85"/>
      <c r="L15" s="85"/>
      <c r="M15" s="85"/>
      <c r="N15" s="86"/>
      <c r="O15" s="86"/>
      <c r="P15" s="86"/>
      <c r="Q15" s="83"/>
      <c r="R15" s="81">
        <f>SUM(D15:N15)</f>
        <v>0</v>
      </c>
      <c r="S15" s="80"/>
    </row>
    <row r="16" spans="1:19" ht="22.5" hidden="1" customHeight="1" x14ac:dyDescent="0.45">
      <c r="A16" s="25" t="s">
        <v>68</v>
      </c>
      <c r="B16" s="32">
        <v>12</v>
      </c>
      <c r="C16" s="32"/>
      <c r="D16" s="87">
        <v>0</v>
      </c>
      <c r="E16" s="85"/>
      <c r="F16" s="84">
        <v>0</v>
      </c>
      <c r="G16" s="85"/>
      <c r="H16" s="84">
        <v>0</v>
      </c>
      <c r="I16" s="85"/>
      <c r="J16" s="84">
        <v>0</v>
      </c>
      <c r="K16" s="85"/>
      <c r="L16" s="85">
        <v>0</v>
      </c>
      <c r="M16" s="83"/>
      <c r="N16" s="86">
        <v>-159743</v>
      </c>
      <c r="O16" s="86"/>
      <c r="P16" s="86"/>
      <c r="Q16" s="88"/>
      <c r="R16" s="85">
        <f>SUM(D16:N16)</f>
        <v>-159743</v>
      </c>
      <c r="S16" s="80"/>
    </row>
    <row r="17" spans="1:19" ht="22.5" hidden="1" customHeight="1" x14ac:dyDescent="0.45">
      <c r="A17" s="26" t="s">
        <v>69</v>
      </c>
      <c r="B17" s="78"/>
      <c r="C17" s="78"/>
      <c r="D17" s="89">
        <f>SUM(D14:D16)</f>
        <v>0</v>
      </c>
      <c r="E17" s="83"/>
      <c r="F17" s="90">
        <f>SUM(F14:F16)</f>
        <v>0</v>
      </c>
      <c r="G17" s="83"/>
      <c r="H17" s="90">
        <f>SUM(H14:H16)</f>
        <v>0</v>
      </c>
      <c r="I17" s="83"/>
      <c r="J17" s="90">
        <f>SUM(J14:J16)</f>
        <v>0</v>
      </c>
      <c r="K17" s="83"/>
      <c r="L17" s="90">
        <f>SUM(L14:L16)</f>
        <v>0</v>
      </c>
      <c r="M17" s="83"/>
      <c r="N17" s="89">
        <f>SUM(N14:N16)</f>
        <v>-159743</v>
      </c>
      <c r="O17" s="82"/>
      <c r="P17" s="82"/>
      <c r="Q17" s="83"/>
      <c r="R17" s="90">
        <f>SUM(R14:R16)</f>
        <v>-159743</v>
      </c>
      <c r="S17" s="80"/>
    </row>
    <row r="18" spans="1:19" ht="22.5" hidden="1" customHeight="1" x14ac:dyDescent="0.45">
      <c r="A18" s="6"/>
      <c r="B18" s="78"/>
      <c r="C18" s="78"/>
      <c r="D18" s="82"/>
      <c r="E18" s="83"/>
      <c r="F18" s="81"/>
      <c r="G18" s="83"/>
      <c r="H18" s="81"/>
      <c r="I18" s="83"/>
      <c r="J18" s="81"/>
      <c r="K18" s="83"/>
      <c r="L18" s="81"/>
      <c r="M18" s="83"/>
      <c r="N18" s="82"/>
      <c r="O18" s="82"/>
      <c r="P18" s="82"/>
      <c r="Q18" s="83"/>
      <c r="R18" s="81"/>
      <c r="S18" s="80"/>
    </row>
    <row r="19" spans="1:19" ht="22.5" hidden="1" customHeight="1" x14ac:dyDescent="0.45">
      <c r="A19" s="6" t="s">
        <v>70</v>
      </c>
      <c r="B19" s="32"/>
      <c r="C19" s="32"/>
      <c r="D19" s="87"/>
      <c r="E19" s="85"/>
      <c r="F19" s="84"/>
      <c r="G19" s="85"/>
      <c r="H19" s="84"/>
      <c r="I19" s="85"/>
      <c r="J19" s="84"/>
      <c r="K19" s="85"/>
      <c r="L19" s="85"/>
      <c r="M19" s="85"/>
      <c r="N19" s="86"/>
      <c r="O19" s="86"/>
      <c r="P19" s="86"/>
      <c r="Q19" s="85"/>
      <c r="R19" s="91"/>
      <c r="S19" s="80"/>
    </row>
    <row r="20" spans="1:19" ht="22.5" hidden="1" customHeight="1" x14ac:dyDescent="0.45">
      <c r="A20" s="28" t="s">
        <v>76</v>
      </c>
      <c r="B20" s="32"/>
      <c r="C20" s="32"/>
      <c r="D20" s="87">
        <v>0</v>
      </c>
      <c r="E20" s="85"/>
      <c r="F20" s="84">
        <v>0</v>
      </c>
      <c r="G20" s="85"/>
      <c r="H20" s="84">
        <v>0</v>
      </c>
      <c r="I20" s="85"/>
      <c r="J20" s="84">
        <v>0</v>
      </c>
      <c r="K20" s="85"/>
      <c r="L20" s="85">
        <v>0</v>
      </c>
      <c r="M20" s="85"/>
      <c r="N20" s="86">
        <v>139547</v>
      </c>
      <c r="O20" s="86"/>
      <c r="P20" s="86"/>
      <c r="Q20" s="85"/>
      <c r="R20" s="92">
        <f>SUM(D20:Q20)</f>
        <v>139547</v>
      </c>
      <c r="S20" s="80"/>
    </row>
    <row r="21" spans="1:19" ht="22.5" hidden="1" customHeight="1" x14ac:dyDescent="0.45">
      <c r="A21" s="28" t="s">
        <v>73</v>
      </c>
      <c r="B21" s="32"/>
      <c r="C21" s="32"/>
      <c r="D21" s="87">
        <v>0</v>
      </c>
      <c r="E21" s="85"/>
      <c r="F21" s="84">
        <v>0</v>
      </c>
      <c r="G21" s="85"/>
      <c r="H21" s="84">
        <v>0</v>
      </c>
      <c r="I21" s="85"/>
      <c r="J21" s="84">
        <v>0</v>
      </c>
      <c r="K21" s="85"/>
      <c r="L21" s="85">
        <v>0</v>
      </c>
      <c r="M21" s="85"/>
      <c r="N21" s="86">
        <v>-1599</v>
      </c>
      <c r="O21" s="86"/>
      <c r="P21" s="86"/>
      <c r="Q21" s="85"/>
      <c r="R21" s="92">
        <f>SUM(D21:Q21)</f>
        <v>-1599</v>
      </c>
      <c r="S21" s="80"/>
    </row>
    <row r="22" spans="1:19" ht="22.5" hidden="1" customHeight="1" x14ac:dyDescent="0.45">
      <c r="A22" s="23" t="s">
        <v>71</v>
      </c>
      <c r="D22" s="93">
        <f>SUM(D20:D21)</f>
        <v>0</v>
      </c>
      <c r="E22" s="81"/>
      <c r="F22" s="93">
        <f>SUM(F20:F21)</f>
        <v>0</v>
      </c>
      <c r="G22" s="81"/>
      <c r="H22" s="93">
        <f>SUM(H20:H21)</f>
        <v>0</v>
      </c>
      <c r="I22" s="81"/>
      <c r="J22" s="93">
        <f>SUM(J20:J21)</f>
        <v>0</v>
      </c>
      <c r="K22" s="81"/>
      <c r="L22" s="90">
        <f>SUM(L20:L21)</f>
        <v>0</v>
      </c>
      <c r="M22" s="81"/>
      <c r="N22" s="90">
        <f>SUM(N20:N21)</f>
        <v>137948</v>
      </c>
      <c r="O22" s="81"/>
      <c r="P22" s="81"/>
      <c r="Q22" s="81"/>
      <c r="R22" s="94">
        <f>SUM(R20:R21)</f>
        <v>137948</v>
      </c>
      <c r="S22" s="80"/>
    </row>
    <row r="23" spans="1:19" ht="22.5" hidden="1" customHeight="1" x14ac:dyDescent="0.45">
      <c r="A23" s="23"/>
      <c r="D23" s="84"/>
      <c r="E23" s="85"/>
      <c r="F23" s="84"/>
      <c r="G23" s="85"/>
      <c r="H23" s="84"/>
      <c r="I23" s="85"/>
      <c r="J23" s="84"/>
      <c r="K23" s="85"/>
      <c r="L23" s="85"/>
      <c r="M23" s="85"/>
      <c r="N23" s="85"/>
      <c r="O23" s="85"/>
      <c r="P23" s="85"/>
      <c r="Q23" s="85"/>
      <c r="R23" s="92"/>
      <c r="S23" s="80"/>
    </row>
    <row r="24" spans="1:19" ht="22.5" hidden="1" customHeight="1" x14ac:dyDescent="0.45">
      <c r="A24" s="6" t="s">
        <v>102</v>
      </c>
      <c r="B24" s="77"/>
      <c r="C24" s="77"/>
      <c r="D24" s="95">
        <f>D10+D17+D22</f>
        <v>143000</v>
      </c>
      <c r="E24" s="81"/>
      <c r="F24" s="95">
        <f>F10+F17+F22</f>
        <v>-4473</v>
      </c>
      <c r="G24" s="81"/>
      <c r="H24" s="95">
        <f>H10+H17+H22</f>
        <v>286487</v>
      </c>
      <c r="I24" s="81"/>
      <c r="J24" s="95">
        <f>J10+J17+J22</f>
        <v>14300</v>
      </c>
      <c r="K24" s="81"/>
      <c r="L24" s="95">
        <f>L10+L17+L22</f>
        <v>4473</v>
      </c>
      <c r="M24" s="81"/>
      <c r="N24" s="95">
        <f>N10+N17+N22</f>
        <v>1112916</v>
      </c>
      <c r="O24" s="81"/>
      <c r="P24" s="81"/>
      <c r="Q24" s="81"/>
      <c r="R24" s="95">
        <f>R10+R17+R22</f>
        <v>1556703</v>
      </c>
      <c r="S24" s="80"/>
    </row>
    <row r="25" spans="1:19" ht="22.5" hidden="1" customHeight="1" x14ac:dyDescent="0.45"/>
    <row r="26" spans="1:19" ht="22.5" customHeight="1" x14ac:dyDescent="0.5">
      <c r="A26" s="12" t="s">
        <v>85</v>
      </c>
      <c r="B26" s="76"/>
      <c r="C26" s="76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</row>
    <row r="27" spans="1:19" ht="22.5" customHeight="1" x14ac:dyDescent="0.5">
      <c r="A27" s="8" t="s">
        <v>63</v>
      </c>
      <c r="B27" s="76"/>
      <c r="C27" s="76"/>
      <c r="D27" s="3"/>
      <c r="E27" s="3"/>
      <c r="F27" s="3"/>
      <c r="G27" s="3"/>
      <c r="H27" s="3"/>
      <c r="I27" s="3"/>
      <c r="J27" s="3"/>
      <c r="K27" s="3"/>
      <c r="L27" s="3"/>
      <c r="M27" s="3"/>
      <c r="N27" s="3"/>
      <c r="O27" s="3"/>
      <c r="P27" s="3"/>
      <c r="Q27" s="3"/>
      <c r="R27" s="3"/>
    </row>
    <row r="28" spans="1:19" ht="6.75" customHeight="1" x14ac:dyDescent="0.5">
      <c r="A28" s="8"/>
      <c r="B28" s="76"/>
      <c r="C28" s="76"/>
      <c r="D28" s="3"/>
      <c r="E28" s="3"/>
      <c r="F28" s="3"/>
      <c r="G28" s="3"/>
      <c r="H28" s="3"/>
      <c r="I28" s="3"/>
      <c r="J28" s="3"/>
      <c r="K28" s="3"/>
      <c r="L28" s="3"/>
      <c r="M28" s="3"/>
      <c r="N28" s="3"/>
      <c r="O28" s="3"/>
      <c r="P28" s="3"/>
      <c r="Q28" s="3"/>
      <c r="R28" s="3"/>
    </row>
    <row r="29" spans="1:19" ht="22.5" customHeight="1" x14ac:dyDescent="0.45">
      <c r="B29" s="11"/>
      <c r="C29" s="11"/>
      <c r="D29" s="267" t="s">
        <v>81</v>
      </c>
      <c r="E29" s="267"/>
      <c r="F29" s="267"/>
      <c r="G29" s="267"/>
      <c r="H29" s="267"/>
      <c r="I29" s="267"/>
      <c r="J29" s="267"/>
      <c r="K29" s="267"/>
      <c r="L29" s="267"/>
      <c r="M29" s="267"/>
      <c r="N29" s="267"/>
      <c r="O29" s="267"/>
      <c r="P29" s="267"/>
      <c r="Q29" s="267"/>
      <c r="R29" s="267"/>
    </row>
    <row r="30" spans="1:19" ht="22.5" customHeight="1" x14ac:dyDescent="0.5">
      <c r="B30" s="11"/>
      <c r="C30" s="11"/>
      <c r="D30" s="70"/>
      <c r="E30" s="70"/>
      <c r="F30" s="70"/>
      <c r="G30" s="70"/>
      <c r="H30" s="70"/>
      <c r="I30" s="70"/>
      <c r="J30" s="70"/>
      <c r="K30" s="70"/>
      <c r="L30" s="70"/>
      <c r="M30" s="70"/>
      <c r="N30" s="70"/>
      <c r="O30" s="70"/>
      <c r="P30" s="13" t="s">
        <v>87</v>
      </c>
      <c r="Q30" s="5"/>
      <c r="R30" s="5"/>
    </row>
    <row r="31" spans="1:19" ht="22.5" customHeight="1" x14ac:dyDescent="0.5">
      <c r="B31" s="11"/>
      <c r="C31" s="11"/>
      <c r="D31" s="70"/>
      <c r="E31" s="70"/>
      <c r="F31" s="70"/>
      <c r="G31" s="70"/>
      <c r="H31" s="70"/>
      <c r="I31" s="70"/>
      <c r="J31" s="70"/>
      <c r="K31" s="70"/>
      <c r="L31" s="70"/>
      <c r="M31" s="70"/>
      <c r="N31" s="70"/>
      <c r="O31" s="70"/>
      <c r="P31" s="13" t="s">
        <v>103</v>
      </c>
      <c r="Q31" s="5"/>
      <c r="R31" s="5"/>
    </row>
    <row r="32" spans="1:19" ht="22.5" customHeight="1" x14ac:dyDescent="0.45">
      <c r="B32" s="11"/>
      <c r="C32" s="11"/>
      <c r="E32" s="10"/>
      <c r="F32" s="13"/>
      <c r="G32" s="5"/>
      <c r="H32" s="34" t="s">
        <v>48</v>
      </c>
      <c r="I32" s="5"/>
      <c r="J32" s="273" t="s">
        <v>11</v>
      </c>
      <c r="K32" s="273"/>
      <c r="L32" s="273"/>
      <c r="M32" s="273"/>
      <c r="N32" s="273"/>
      <c r="O32" s="4"/>
      <c r="P32" s="34" t="s">
        <v>10</v>
      </c>
      <c r="Q32" s="5"/>
      <c r="R32" s="5"/>
    </row>
    <row r="33" spans="1:19" ht="22.5" customHeight="1" x14ac:dyDescent="0.45">
      <c r="B33" s="11"/>
      <c r="C33" s="11"/>
      <c r="D33" s="4" t="s">
        <v>19</v>
      </c>
      <c r="E33" s="10"/>
      <c r="F33" s="4"/>
      <c r="G33" s="5"/>
      <c r="H33" s="35" t="s">
        <v>94</v>
      </c>
      <c r="I33" s="5"/>
      <c r="J33" s="74" t="s">
        <v>95</v>
      </c>
      <c r="K33" s="96"/>
      <c r="L33" s="74"/>
      <c r="M33" s="5"/>
      <c r="N33" s="5"/>
      <c r="O33" s="5"/>
      <c r="P33" s="13" t="s">
        <v>104</v>
      </c>
      <c r="Q33" s="5"/>
    </row>
    <row r="34" spans="1:19" ht="22.5" customHeight="1" x14ac:dyDescent="0.45">
      <c r="B34" s="11"/>
      <c r="C34" s="11"/>
      <c r="D34" s="4" t="s">
        <v>20</v>
      </c>
      <c r="E34" s="10"/>
      <c r="F34" s="4"/>
      <c r="G34" s="5"/>
      <c r="H34" s="4" t="s">
        <v>96</v>
      </c>
      <c r="I34" s="5"/>
      <c r="J34" s="13" t="s">
        <v>97</v>
      </c>
      <c r="K34" s="66"/>
      <c r="L34" s="13" t="s">
        <v>98</v>
      </c>
      <c r="M34" s="5"/>
      <c r="N34" s="5"/>
      <c r="O34" s="5"/>
      <c r="P34" s="13" t="s">
        <v>105</v>
      </c>
      <c r="Q34" s="5"/>
      <c r="R34" s="4" t="s">
        <v>41</v>
      </c>
    </row>
    <row r="35" spans="1:19" ht="22.5" customHeight="1" x14ac:dyDescent="0.45">
      <c r="B35" s="11" t="s">
        <v>0</v>
      </c>
      <c r="C35" s="11"/>
      <c r="D35" s="4" t="s">
        <v>21</v>
      </c>
      <c r="E35" s="10"/>
      <c r="F35" s="13" t="s">
        <v>57</v>
      </c>
      <c r="G35" s="5"/>
      <c r="H35" s="4" t="s">
        <v>43</v>
      </c>
      <c r="I35" s="5"/>
      <c r="J35" s="13" t="s">
        <v>99</v>
      </c>
      <c r="K35" s="5"/>
      <c r="L35" s="13" t="s">
        <v>57</v>
      </c>
      <c r="M35" s="5"/>
      <c r="N35" s="4" t="s">
        <v>22</v>
      </c>
      <c r="O35" s="4"/>
      <c r="P35" s="13" t="s">
        <v>106</v>
      </c>
      <c r="Q35" s="5"/>
      <c r="R35" s="4" t="s">
        <v>42</v>
      </c>
    </row>
    <row r="36" spans="1:19" ht="22.5" customHeight="1" x14ac:dyDescent="0.45">
      <c r="A36" s="6"/>
      <c r="B36" s="77"/>
      <c r="C36" s="77"/>
      <c r="D36" s="274" t="s">
        <v>56</v>
      </c>
      <c r="E36" s="274"/>
      <c r="F36" s="274"/>
      <c r="G36" s="274"/>
      <c r="H36" s="274"/>
      <c r="I36" s="274"/>
      <c r="J36" s="274"/>
      <c r="K36" s="274"/>
      <c r="L36" s="274"/>
      <c r="M36" s="274"/>
      <c r="N36" s="274"/>
      <c r="O36" s="274"/>
      <c r="P36" s="274"/>
      <c r="Q36" s="274"/>
      <c r="R36" s="274"/>
    </row>
    <row r="37" spans="1:19" ht="22.5" customHeight="1" x14ac:dyDescent="0.45">
      <c r="A37" s="6" t="s">
        <v>78</v>
      </c>
      <c r="B37" s="77"/>
      <c r="C37" s="77"/>
      <c r="D37" s="73"/>
      <c r="E37" s="73"/>
      <c r="F37" s="73"/>
      <c r="G37" s="73"/>
      <c r="H37" s="73"/>
      <c r="I37" s="73"/>
      <c r="J37" s="73"/>
      <c r="K37" s="73"/>
      <c r="L37" s="73"/>
      <c r="M37" s="73"/>
      <c r="N37" s="73"/>
      <c r="O37" s="73"/>
      <c r="P37" s="73"/>
      <c r="Q37" s="73"/>
      <c r="R37" s="73"/>
    </row>
    <row r="38" spans="1:19" ht="22.5" customHeight="1" x14ac:dyDescent="0.45">
      <c r="A38" s="6" t="s">
        <v>79</v>
      </c>
      <c r="B38" s="77"/>
      <c r="C38" s="77"/>
      <c r="D38" s="81">
        <v>143000</v>
      </c>
      <c r="E38" s="81"/>
      <c r="F38" s="81">
        <v>-4473</v>
      </c>
      <c r="G38" s="81"/>
      <c r="H38" s="81">
        <v>286487</v>
      </c>
      <c r="I38" s="81"/>
      <c r="J38" s="81">
        <v>14300</v>
      </c>
      <c r="K38" s="81"/>
      <c r="L38" s="81">
        <v>4473</v>
      </c>
      <c r="M38" s="81"/>
      <c r="N38" s="82">
        <v>1216343</v>
      </c>
      <c r="O38" s="82"/>
      <c r="P38" s="82">
        <v>338</v>
      </c>
      <c r="Q38" s="81"/>
      <c r="R38" s="81">
        <f>SUM(D38:N38)+P38</f>
        <v>1660468</v>
      </c>
    </row>
    <row r="39" spans="1:19" ht="22.5" customHeight="1" x14ac:dyDescent="0.45">
      <c r="A39" s="6"/>
      <c r="B39" s="77"/>
      <c r="C39" s="77"/>
      <c r="D39" s="81"/>
      <c r="E39" s="83"/>
      <c r="F39" s="81"/>
      <c r="G39" s="83"/>
      <c r="H39" s="81"/>
      <c r="I39" s="83"/>
      <c r="J39" s="81"/>
      <c r="K39" s="83"/>
      <c r="L39" s="81"/>
      <c r="M39" s="83"/>
      <c r="N39" s="82"/>
      <c r="O39" s="82"/>
      <c r="P39" s="82"/>
      <c r="Q39" s="83"/>
      <c r="R39" s="81"/>
    </row>
    <row r="40" spans="1:19" ht="22.5" customHeight="1" x14ac:dyDescent="0.45">
      <c r="A40" s="6" t="s">
        <v>70</v>
      </c>
      <c r="B40" s="32"/>
      <c r="C40" s="32"/>
      <c r="D40" s="87"/>
      <c r="E40" s="86"/>
      <c r="F40" s="87"/>
      <c r="G40" s="86"/>
      <c r="H40" s="87"/>
      <c r="I40" s="86"/>
      <c r="J40" s="87"/>
      <c r="K40" s="86"/>
      <c r="L40" s="86"/>
      <c r="M40" s="86"/>
      <c r="N40" s="86"/>
      <c r="O40" s="86"/>
      <c r="P40" s="86"/>
      <c r="Q40" s="85"/>
      <c r="R40" s="91"/>
    </row>
    <row r="41" spans="1:19" ht="22.5" customHeight="1" x14ac:dyDescent="0.45">
      <c r="A41" s="28" t="s">
        <v>76</v>
      </c>
      <c r="B41" s="32"/>
      <c r="C41" s="32"/>
      <c r="D41" s="87">
        <v>0</v>
      </c>
      <c r="E41" s="86"/>
      <c r="F41" s="87">
        <v>0</v>
      </c>
      <c r="G41" s="86"/>
      <c r="H41" s="87">
        <v>0</v>
      </c>
      <c r="I41" s="86"/>
      <c r="J41" s="87">
        <v>0</v>
      </c>
      <c r="K41" s="86"/>
      <c r="L41" s="86">
        <v>0</v>
      </c>
      <c r="M41" s="86"/>
      <c r="N41" s="86">
        <v>18748</v>
      </c>
      <c r="O41" s="86"/>
      <c r="P41" s="86">
        <v>0</v>
      </c>
      <c r="Q41" s="85"/>
      <c r="R41" s="92">
        <f>SUM(D41:Q41)</f>
        <v>18748</v>
      </c>
    </row>
    <row r="42" spans="1:19" ht="22.5" customHeight="1" x14ac:dyDescent="0.45">
      <c r="A42" s="28" t="s">
        <v>73</v>
      </c>
      <c r="B42" s="32"/>
      <c r="C42" s="32"/>
      <c r="D42" s="87">
        <v>0</v>
      </c>
      <c r="E42" s="86"/>
      <c r="F42" s="87">
        <v>0</v>
      </c>
      <c r="G42" s="86"/>
      <c r="H42" s="87">
        <v>0</v>
      </c>
      <c r="I42" s="86"/>
      <c r="J42" s="87">
        <v>0</v>
      </c>
      <c r="K42" s="86"/>
      <c r="L42" s="86">
        <v>0</v>
      </c>
      <c r="M42" s="86"/>
      <c r="N42" s="86">
        <v>0</v>
      </c>
      <c r="O42" s="86"/>
      <c r="P42" s="86">
        <v>-110</v>
      </c>
      <c r="Q42" s="85"/>
      <c r="R42" s="92">
        <f>SUM(D42:Q42)</f>
        <v>-110</v>
      </c>
    </row>
    <row r="43" spans="1:19" ht="22.5" customHeight="1" x14ac:dyDescent="0.45">
      <c r="A43" s="23" t="s">
        <v>71</v>
      </c>
      <c r="D43" s="93">
        <f>SUM(D41:D42)</f>
        <v>0</v>
      </c>
      <c r="E43" s="81"/>
      <c r="F43" s="93">
        <f>SUM(F41:F42)</f>
        <v>0</v>
      </c>
      <c r="G43" s="81"/>
      <c r="H43" s="93">
        <f>SUM(H41:H42)</f>
        <v>0</v>
      </c>
      <c r="I43" s="81"/>
      <c r="J43" s="93">
        <f>SUM(J41:J42)</f>
        <v>0</v>
      </c>
      <c r="K43" s="81"/>
      <c r="L43" s="90">
        <f>SUM(L41:L42)</f>
        <v>0</v>
      </c>
      <c r="M43" s="81"/>
      <c r="N43" s="90">
        <f>SUM(N41:N42)</f>
        <v>18748</v>
      </c>
      <c r="O43" s="81"/>
      <c r="P43" s="90">
        <f>SUM(P41:P42)</f>
        <v>-110</v>
      </c>
      <c r="Q43" s="81"/>
      <c r="R43" s="94">
        <f>SUM(R41:R42)</f>
        <v>18638</v>
      </c>
    </row>
    <row r="44" spans="1:19" ht="12.75" customHeight="1" x14ac:dyDescent="0.45">
      <c r="A44" s="23"/>
      <c r="D44" s="84"/>
      <c r="E44" s="85"/>
      <c r="F44" s="84"/>
      <c r="G44" s="85"/>
      <c r="H44" s="84"/>
      <c r="I44" s="85"/>
      <c r="J44" s="84"/>
      <c r="K44" s="85"/>
      <c r="L44" s="85"/>
      <c r="M44" s="85"/>
      <c r="N44" s="85"/>
      <c r="O44" s="85"/>
      <c r="P44" s="85"/>
      <c r="Q44" s="85"/>
      <c r="R44" s="92"/>
    </row>
    <row r="45" spans="1:19" ht="22.5" customHeight="1" thickBot="1" x14ac:dyDescent="0.5">
      <c r="A45" s="6" t="s">
        <v>80</v>
      </c>
      <c r="B45" s="77"/>
      <c r="C45" s="77"/>
      <c r="D45" s="95">
        <f>D38+D43</f>
        <v>143000</v>
      </c>
      <c r="E45" s="81"/>
      <c r="F45" s="95">
        <f>F38+F43</f>
        <v>-4473</v>
      </c>
      <c r="G45" s="81"/>
      <c r="H45" s="95">
        <f>H38+H43</f>
        <v>286487</v>
      </c>
      <c r="I45" s="81"/>
      <c r="J45" s="95">
        <f>J38+J43</f>
        <v>14300</v>
      </c>
      <c r="K45" s="81"/>
      <c r="L45" s="95">
        <f>L38+L43</f>
        <v>4473</v>
      </c>
      <c r="M45" s="81"/>
      <c r="N45" s="95">
        <f>N38+N43</f>
        <v>1235091</v>
      </c>
      <c r="O45" s="81"/>
      <c r="P45" s="95">
        <f>P38+P43</f>
        <v>228</v>
      </c>
      <c r="Q45" s="81"/>
      <c r="R45" s="95">
        <f>R38+R43</f>
        <v>1679106</v>
      </c>
      <c r="S45" s="97"/>
    </row>
    <row r="46" spans="1:19" ht="22.5" thickTop="1" x14ac:dyDescent="0.45"/>
    <row r="47" spans="1:19" ht="22.5" hidden="1" customHeight="1" x14ac:dyDescent="0.5">
      <c r="A47" s="12" t="s">
        <v>85</v>
      </c>
      <c r="B47" s="76"/>
      <c r="C47" s="76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</row>
    <row r="48" spans="1:19" ht="22.5" hidden="1" customHeight="1" x14ac:dyDescent="0.5">
      <c r="A48" s="8" t="s">
        <v>63</v>
      </c>
      <c r="B48" s="76"/>
      <c r="C48" s="76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</row>
    <row r="49" spans="1:18" ht="6.75" hidden="1" customHeight="1" x14ac:dyDescent="0.5">
      <c r="A49" s="8"/>
      <c r="B49" s="76"/>
      <c r="C49" s="76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</row>
    <row r="50" spans="1:18" ht="22.5" hidden="1" customHeight="1" x14ac:dyDescent="0.45">
      <c r="B50" s="11"/>
      <c r="C50" s="11"/>
      <c r="D50" s="267" t="s">
        <v>81</v>
      </c>
      <c r="E50" s="267"/>
      <c r="F50" s="267"/>
      <c r="G50" s="267"/>
      <c r="H50" s="267"/>
      <c r="I50" s="267"/>
      <c r="J50" s="267"/>
      <c r="K50" s="267"/>
      <c r="L50" s="267"/>
      <c r="M50" s="267"/>
      <c r="N50" s="267"/>
      <c r="O50" s="267"/>
      <c r="P50" s="267"/>
      <c r="Q50" s="267"/>
      <c r="R50" s="267"/>
    </row>
    <row r="51" spans="1:18" ht="22.5" hidden="1" customHeight="1" x14ac:dyDescent="0.5">
      <c r="B51" s="11"/>
      <c r="C51" s="11"/>
      <c r="D51" s="70"/>
      <c r="E51" s="70"/>
      <c r="F51" s="70"/>
      <c r="G51" s="70"/>
      <c r="H51" s="70"/>
      <c r="I51" s="70"/>
      <c r="J51" s="70"/>
      <c r="K51" s="70"/>
      <c r="L51" s="70"/>
      <c r="M51" s="70"/>
      <c r="N51" s="70"/>
      <c r="O51" s="70"/>
      <c r="P51" s="13" t="s">
        <v>87</v>
      </c>
      <c r="Q51" s="5"/>
      <c r="R51" s="5"/>
    </row>
    <row r="52" spans="1:18" ht="22.5" hidden="1" customHeight="1" x14ac:dyDescent="0.5">
      <c r="B52" s="11"/>
      <c r="C52" s="11"/>
      <c r="D52" s="70"/>
      <c r="E52" s="70"/>
      <c r="F52" s="70"/>
      <c r="G52" s="70"/>
      <c r="H52" s="70"/>
      <c r="I52" s="70"/>
      <c r="J52" s="70"/>
      <c r="K52" s="70"/>
      <c r="L52" s="70"/>
      <c r="M52" s="70"/>
      <c r="N52" s="70"/>
      <c r="O52" s="70"/>
      <c r="P52" s="13" t="s">
        <v>103</v>
      </c>
      <c r="Q52" s="5"/>
      <c r="R52" s="5"/>
    </row>
    <row r="53" spans="1:18" ht="22.5" hidden="1" customHeight="1" x14ac:dyDescent="0.45">
      <c r="B53" s="11"/>
      <c r="C53" s="11"/>
      <c r="E53" s="10"/>
      <c r="F53" s="13"/>
      <c r="G53" s="5"/>
      <c r="H53" s="34" t="s">
        <v>48</v>
      </c>
      <c r="I53" s="5"/>
      <c r="J53" s="69" t="s">
        <v>11</v>
      </c>
      <c r="K53" s="69"/>
      <c r="L53" s="69"/>
      <c r="M53" s="69"/>
      <c r="N53" s="69"/>
      <c r="O53" s="4"/>
      <c r="P53" s="34" t="s">
        <v>10</v>
      </c>
      <c r="Q53" s="5"/>
      <c r="R53" s="5"/>
    </row>
    <row r="54" spans="1:18" ht="22.5" hidden="1" customHeight="1" x14ac:dyDescent="0.45">
      <c r="B54" s="11"/>
      <c r="C54" s="11"/>
      <c r="D54" s="4" t="s">
        <v>19</v>
      </c>
      <c r="E54" s="10"/>
      <c r="F54" s="4"/>
      <c r="G54" s="5"/>
      <c r="H54" s="35" t="s">
        <v>94</v>
      </c>
      <c r="I54" s="5"/>
      <c r="J54" s="74" t="s">
        <v>95</v>
      </c>
      <c r="K54" s="96"/>
      <c r="L54" s="74"/>
      <c r="M54" s="5"/>
      <c r="N54" s="5"/>
      <c r="O54" s="5"/>
      <c r="P54" s="13" t="s">
        <v>104</v>
      </c>
      <c r="Q54" s="5"/>
    </row>
    <row r="55" spans="1:18" ht="22.5" hidden="1" customHeight="1" x14ac:dyDescent="0.45">
      <c r="B55" s="11"/>
      <c r="C55" s="11"/>
      <c r="D55" s="4" t="s">
        <v>20</v>
      </c>
      <c r="E55" s="10"/>
      <c r="F55" s="4"/>
      <c r="G55" s="5"/>
      <c r="H55" s="4" t="s">
        <v>96</v>
      </c>
      <c r="I55" s="5"/>
      <c r="J55" s="13" t="s">
        <v>97</v>
      </c>
      <c r="K55" s="66"/>
      <c r="L55" s="13" t="s">
        <v>98</v>
      </c>
      <c r="M55" s="5"/>
      <c r="N55" s="5"/>
      <c r="O55" s="5"/>
      <c r="P55" s="13" t="s">
        <v>105</v>
      </c>
      <c r="Q55" s="5"/>
      <c r="R55" s="4" t="s">
        <v>41</v>
      </c>
    </row>
    <row r="56" spans="1:18" ht="22.5" hidden="1" customHeight="1" x14ac:dyDescent="0.45">
      <c r="B56" s="11" t="s">
        <v>0</v>
      </c>
      <c r="C56" s="11"/>
      <c r="D56" s="4" t="s">
        <v>21</v>
      </c>
      <c r="E56" s="10"/>
      <c r="F56" s="13" t="s">
        <v>57</v>
      </c>
      <c r="G56" s="5"/>
      <c r="H56" s="4" t="s">
        <v>43</v>
      </c>
      <c r="I56" s="5"/>
      <c r="J56" s="13" t="s">
        <v>99</v>
      </c>
      <c r="K56" s="5"/>
      <c r="L56" s="13" t="s">
        <v>57</v>
      </c>
      <c r="M56" s="5"/>
      <c r="N56" s="4" t="s">
        <v>22</v>
      </c>
      <c r="O56" s="4"/>
      <c r="P56" s="13" t="s">
        <v>106</v>
      </c>
      <c r="Q56" s="5"/>
      <c r="R56" s="4" t="s">
        <v>42</v>
      </c>
    </row>
    <row r="57" spans="1:18" ht="22.5" hidden="1" customHeight="1" x14ac:dyDescent="0.45">
      <c r="A57" s="6"/>
      <c r="B57" s="77"/>
      <c r="C57" s="77"/>
      <c r="D57" s="274" t="s">
        <v>56</v>
      </c>
      <c r="E57" s="274"/>
      <c r="F57" s="274"/>
      <c r="G57" s="274"/>
      <c r="H57" s="274"/>
      <c r="I57" s="274"/>
      <c r="J57" s="274"/>
      <c r="K57" s="274"/>
      <c r="L57" s="274"/>
      <c r="M57" s="274"/>
      <c r="N57" s="274"/>
      <c r="O57" s="274"/>
      <c r="P57" s="274"/>
      <c r="Q57" s="274"/>
      <c r="R57" s="274"/>
    </row>
    <row r="58" spans="1:18" ht="22.5" customHeight="1" x14ac:dyDescent="0.45">
      <c r="A58" s="6" t="s">
        <v>78</v>
      </c>
      <c r="B58" s="77"/>
      <c r="C58" s="77"/>
      <c r="D58" s="73"/>
      <c r="E58" s="73"/>
      <c r="F58" s="73"/>
      <c r="G58" s="73"/>
      <c r="H58" s="73"/>
      <c r="I58" s="73"/>
      <c r="J58" s="73"/>
      <c r="K58" s="73"/>
      <c r="L58" s="73"/>
      <c r="M58" s="73"/>
      <c r="N58" s="73"/>
      <c r="O58" s="73"/>
      <c r="P58" s="73"/>
      <c r="Q58" s="73"/>
      <c r="R58" s="73"/>
    </row>
    <row r="59" spans="1:18" ht="22.5" customHeight="1" x14ac:dyDescent="0.45">
      <c r="A59" s="6" t="s">
        <v>92</v>
      </c>
      <c r="B59" s="77"/>
      <c r="C59" s="77"/>
      <c r="D59" s="81">
        <v>142627</v>
      </c>
      <c r="E59" s="81"/>
      <c r="F59" s="81">
        <v>0</v>
      </c>
      <c r="G59" s="81"/>
      <c r="H59" s="81">
        <v>286487</v>
      </c>
      <c r="I59" s="81"/>
      <c r="J59" s="81">
        <v>14300</v>
      </c>
      <c r="K59" s="81"/>
      <c r="L59" s="81">
        <v>0</v>
      </c>
      <c r="M59" s="81"/>
      <c r="N59" s="82">
        <v>1123376</v>
      </c>
      <c r="O59" s="82"/>
      <c r="P59" s="82">
        <v>7267</v>
      </c>
      <c r="Q59" s="81"/>
      <c r="R59" s="81">
        <f>SUM(D59:P59)</f>
        <v>1574057</v>
      </c>
    </row>
    <row r="60" spans="1:18" ht="22.5" customHeight="1" x14ac:dyDescent="0.45">
      <c r="A60" s="6"/>
      <c r="B60" s="77"/>
      <c r="C60" s="77"/>
      <c r="D60" s="81"/>
      <c r="E60" s="83"/>
      <c r="F60" s="81"/>
      <c r="G60" s="83"/>
      <c r="H60" s="81"/>
      <c r="I60" s="83"/>
      <c r="J60" s="81"/>
      <c r="K60" s="83"/>
      <c r="L60" s="81"/>
      <c r="M60" s="83"/>
      <c r="N60" s="82"/>
      <c r="O60" s="82"/>
      <c r="P60" s="82"/>
      <c r="Q60" s="83"/>
      <c r="R60" s="81"/>
    </row>
    <row r="61" spans="1:18" ht="22.5" customHeight="1" x14ac:dyDescent="0.45">
      <c r="A61" s="6" t="s">
        <v>70</v>
      </c>
      <c r="B61" s="32"/>
      <c r="C61" s="32"/>
      <c r="D61" s="87"/>
      <c r="E61" s="86"/>
      <c r="F61" s="87"/>
      <c r="G61" s="86"/>
      <c r="H61" s="87"/>
      <c r="I61" s="86"/>
      <c r="J61" s="87"/>
      <c r="K61" s="86"/>
      <c r="L61" s="86"/>
      <c r="M61" s="86"/>
      <c r="N61" s="86"/>
      <c r="O61" s="86"/>
      <c r="P61" s="86"/>
      <c r="Q61" s="85"/>
      <c r="R61" s="91"/>
    </row>
    <row r="62" spans="1:18" ht="22.5" customHeight="1" x14ac:dyDescent="0.45">
      <c r="A62" s="28" t="s">
        <v>76</v>
      </c>
      <c r="B62" s="32"/>
      <c r="C62" s="32"/>
      <c r="D62" s="87">
        <v>0</v>
      </c>
      <c r="E62" s="86"/>
      <c r="F62" s="87">
        <v>0</v>
      </c>
      <c r="G62" s="86"/>
      <c r="H62" s="87">
        <v>0</v>
      </c>
      <c r="I62" s="86"/>
      <c r="J62" s="87">
        <v>0</v>
      </c>
      <c r="K62" s="86"/>
      <c r="L62" s="86">
        <v>0</v>
      </c>
      <c r="M62" s="86"/>
      <c r="N62" s="86">
        <v>0</v>
      </c>
      <c r="O62" s="86"/>
      <c r="P62" s="86">
        <v>0</v>
      </c>
      <c r="Q62" s="85"/>
      <c r="R62" s="92">
        <f>SUM(D62:Q62)</f>
        <v>0</v>
      </c>
    </row>
    <row r="63" spans="1:18" ht="22.5" customHeight="1" x14ac:dyDescent="0.45">
      <c r="A63" s="28" t="s">
        <v>73</v>
      </c>
      <c r="B63" s="32"/>
      <c r="C63" s="32"/>
      <c r="D63" s="87">
        <v>0</v>
      </c>
      <c r="E63" s="86"/>
      <c r="F63" s="87">
        <v>0</v>
      </c>
      <c r="G63" s="86"/>
      <c r="H63" s="87">
        <v>0</v>
      </c>
      <c r="I63" s="86"/>
      <c r="J63" s="87">
        <v>0</v>
      </c>
      <c r="K63" s="86"/>
      <c r="L63" s="86">
        <v>0</v>
      </c>
      <c r="M63" s="86"/>
      <c r="N63" s="86">
        <v>0</v>
      </c>
      <c r="O63" s="86"/>
      <c r="P63" s="86">
        <v>0</v>
      </c>
      <c r="Q63" s="85"/>
      <c r="R63" s="92">
        <f>SUM(D63:Q63)</f>
        <v>0</v>
      </c>
    </row>
    <row r="64" spans="1:18" ht="22.5" customHeight="1" x14ac:dyDescent="0.45">
      <c r="A64" s="23" t="s">
        <v>71</v>
      </c>
      <c r="D64" s="93">
        <f>SUM(D62:D63)</f>
        <v>0</v>
      </c>
      <c r="E64" s="81"/>
      <c r="F64" s="93">
        <f>SUM(F62:F63)</f>
        <v>0</v>
      </c>
      <c r="G64" s="81"/>
      <c r="H64" s="93">
        <f>SUM(H62:H63)</f>
        <v>0</v>
      </c>
      <c r="I64" s="81"/>
      <c r="J64" s="93">
        <f>SUM(J62:J63)</f>
        <v>0</v>
      </c>
      <c r="K64" s="81"/>
      <c r="L64" s="90">
        <f>SUM(L62:L63)</f>
        <v>0</v>
      </c>
      <c r="M64" s="81"/>
      <c r="N64" s="90">
        <f>SUM(N62:N63)</f>
        <v>0</v>
      </c>
      <c r="O64" s="81"/>
      <c r="P64" s="90">
        <f>SUM(P62:P63)</f>
        <v>0</v>
      </c>
      <c r="Q64" s="81"/>
      <c r="R64" s="94">
        <f>SUM(R62:R63)</f>
        <v>0</v>
      </c>
    </row>
    <row r="65" spans="1:19" ht="12.75" customHeight="1" x14ac:dyDescent="0.45">
      <c r="A65" s="23"/>
      <c r="D65" s="84"/>
      <c r="E65" s="85"/>
      <c r="F65" s="84"/>
      <c r="G65" s="85"/>
      <c r="H65" s="84"/>
      <c r="I65" s="85"/>
      <c r="J65" s="84"/>
      <c r="K65" s="85"/>
      <c r="L65" s="85"/>
      <c r="M65" s="85"/>
      <c r="N65" s="85"/>
      <c r="O65" s="85"/>
      <c r="P65" s="85"/>
      <c r="Q65" s="85"/>
      <c r="R65" s="92"/>
    </row>
    <row r="66" spans="1:19" ht="22.5" customHeight="1" thickBot="1" x14ac:dyDescent="0.5">
      <c r="A66" s="6" t="s">
        <v>93</v>
      </c>
      <c r="B66" s="77"/>
      <c r="C66" s="77"/>
      <c r="D66" s="95">
        <f>D59++D64</f>
        <v>142627</v>
      </c>
      <c r="E66" s="81"/>
      <c r="F66" s="95">
        <f>F59++F64</f>
        <v>0</v>
      </c>
      <c r="G66" s="81"/>
      <c r="H66" s="95">
        <f>H59++H64</f>
        <v>286487</v>
      </c>
      <c r="I66" s="81"/>
      <c r="J66" s="95">
        <f>J59++J64</f>
        <v>14300</v>
      </c>
      <c r="K66" s="81"/>
      <c r="L66" s="95">
        <f>L59++L64</f>
        <v>0</v>
      </c>
      <c r="M66" s="81"/>
      <c r="N66" s="95">
        <f>N59++N64</f>
        <v>1123376</v>
      </c>
      <c r="O66" s="81"/>
      <c r="P66" s="95">
        <f>P59++P64</f>
        <v>7267</v>
      </c>
      <c r="Q66" s="81"/>
      <c r="R66" s="95">
        <f>R59++R64</f>
        <v>1574057</v>
      </c>
      <c r="S66" s="97">
        <f>R66-'BS 3-4'!D80</f>
        <v>1574057</v>
      </c>
    </row>
    <row r="67" spans="1:19" ht="22.5" thickTop="1" x14ac:dyDescent="0.45"/>
  </sheetData>
  <mergeCells count="8">
    <mergeCell ref="D50:R50"/>
    <mergeCell ref="D57:R57"/>
    <mergeCell ref="D4:N4"/>
    <mergeCell ref="J5:N5"/>
    <mergeCell ref="D9:R9"/>
    <mergeCell ref="D29:R29"/>
    <mergeCell ref="J32:N32"/>
    <mergeCell ref="D36:R36"/>
  </mergeCells>
  <printOptions horizontalCentered="1"/>
  <pageMargins left="0.34" right="0.7" top="0.48" bottom="0.5" header="0.5" footer="0.5"/>
  <pageSetup paperSize="9" scale="78" firstPageNumber="6" fitToHeight="0" orientation="landscape" useFirstPageNumber="1" r:id="rId1"/>
  <headerFooter>
    <oddFooter>&amp;Lหมายเหตุประกอบงบการเงินเป็นส่วนหนึ่งของงบการเงินนี้
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73"/>
  <sheetViews>
    <sheetView view="pageBreakPreview" topLeftCell="A228" zoomScale="80" zoomScaleNormal="80" zoomScaleSheetLayoutView="80" workbookViewId="0">
      <selection activeCell="J47" sqref="J47"/>
    </sheetView>
  </sheetViews>
  <sheetFormatPr defaultColWidth="9.140625" defaultRowHeight="22.5" customHeight="1" x14ac:dyDescent="0.45"/>
  <cols>
    <col min="1" max="1" width="51.42578125" style="1" customWidth="1"/>
    <col min="2" max="2" width="7.140625" style="147" customWidth="1"/>
    <col min="3" max="3" width="2" style="1" customWidth="1"/>
    <col min="4" max="4" width="14.85546875" style="1" customWidth="1"/>
    <col min="5" max="5" width="0.7109375" style="1" customWidth="1"/>
    <col min="6" max="6" width="14.85546875" style="1" customWidth="1"/>
    <col min="7" max="7" width="0.7109375" style="1" customWidth="1"/>
    <col min="8" max="8" width="12.85546875" style="1" customWidth="1"/>
    <col min="9" max="9" width="0.7109375" style="1" customWidth="1"/>
    <col min="10" max="10" width="14.85546875" style="1" customWidth="1"/>
    <col min="11" max="11" width="0.7109375" style="1" customWidth="1"/>
    <col min="12" max="12" width="17.140625" style="1" customWidth="1"/>
    <col min="13" max="13" width="0.7109375" style="1" customWidth="1"/>
    <col min="14" max="14" width="14.85546875" style="1" customWidth="1"/>
    <col min="15" max="16384" width="9.140625" style="1"/>
  </cols>
  <sheetData>
    <row r="1" spans="1:14" ht="22.5" customHeight="1" x14ac:dyDescent="0.5">
      <c r="A1" s="8" t="s">
        <v>85</v>
      </c>
      <c r="B1" s="108"/>
      <c r="C1" s="2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pans="1:14" ht="22.5" customHeight="1" x14ac:dyDescent="0.5">
      <c r="A2" s="8" t="s">
        <v>63</v>
      </c>
      <c r="B2" s="108"/>
      <c r="C2" s="2"/>
      <c r="D2" s="3"/>
      <c r="E2" s="3"/>
      <c r="F2" s="3"/>
      <c r="G2" s="3"/>
      <c r="H2" s="3"/>
      <c r="I2" s="3"/>
      <c r="J2" s="3"/>
      <c r="K2" s="3"/>
      <c r="L2" s="3"/>
      <c r="M2" s="3"/>
      <c r="N2" s="3"/>
    </row>
    <row r="3" spans="1:14" ht="23.25" x14ac:dyDescent="0.5">
      <c r="A3" s="8"/>
      <c r="B3" s="108"/>
      <c r="C3" s="2"/>
      <c r="D3" s="3"/>
      <c r="E3" s="3"/>
      <c r="F3" s="3"/>
      <c r="G3" s="3"/>
      <c r="H3" s="3"/>
      <c r="I3" s="3"/>
      <c r="J3" s="3"/>
      <c r="K3" s="3"/>
      <c r="L3" s="3"/>
      <c r="M3" s="3"/>
      <c r="N3" s="3"/>
    </row>
    <row r="4" spans="1:14" ht="20.25" customHeight="1" x14ac:dyDescent="0.5">
      <c r="A4" s="25"/>
      <c r="B4" s="109"/>
      <c r="C4" s="109"/>
      <c r="D4" s="276" t="s">
        <v>81</v>
      </c>
      <c r="E4" s="276"/>
      <c r="F4" s="276"/>
      <c r="G4" s="276"/>
      <c r="H4" s="276"/>
      <c r="I4" s="276"/>
      <c r="J4" s="276"/>
      <c r="K4" s="276"/>
      <c r="L4" s="276"/>
      <c r="M4" s="276"/>
      <c r="N4" s="276"/>
    </row>
    <row r="5" spans="1:14" ht="65.25" x14ac:dyDescent="0.45">
      <c r="B5" s="4"/>
      <c r="C5" s="10"/>
      <c r="E5" s="10"/>
      <c r="F5" s="111"/>
      <c r="G5" s="5"/>
      <c r="H5" s="273" t="s">
        <v>11</v>
      </c>
      <c r="I5" s="273"/>
      <c r="J5" s="273"/>
      <c r="K5" s="4"/>
      <c r="L5" s="173" t="s">
        <v>136</v>
      </c>
      <c r="M5" s="5"/>
      <c r="N5" s="5"/>
    </row>
    <row r="6" spans="1:14" ht="20.25" customHeight="1" x14ac:dyDescent="0.45">
      <c r="B6" s="4"/>
      <c r="C6" s="10"/>
      <c r="D6" s="4" t="s">
        <v>19</v>
      </c>
      <c r="E6" s="10"/>
      <c r="F6" s="110" t="s">
        <v>94</v>
      </c>
      <c r="G6" s="5"/>
      <c r="H6" s="110"/>
      <c r="I6" s="96"/>
      <c r="J6" s="5"/>
      <c r="K6" s="5"/>
      <c r="L6" s="35"/>
      <c r="M6" s="5"/>
      <c r="N6" s="4"/>
    </row>
    <row r="7" spans="1:14" ht="20.25" customHeight="1" x14ac:dyDescent="0.45">
      <c r="B7" s="4"/>
      <c r="C7" s="10"/>
      <c r="D7" s="4" t="s">
        <v>20</v>
      </c>
      <c r="E7" s="10"/>
      <c r="F7" s="110" t="s">
        <v>96</v>
      </c>
      <c r="G7" s="5"/>
      <c r="H7" s="110" t="s">
        <v>97</v>
      </c>
      <c r="I7" s="66"/>
      <c r="J7" s="5"/>
      <c r="K7" s="5"/>
      <c r="L7" s="35" t="s">
        <v>105</v>
      </c>
      <c r="M7" s="5"/>
      <c r="N7" s="4" t="s">
        <v>41</v>
      </c>
    </row>
    <row r="8" spans="1:14" ht="20.25" customHeight="1" x14ac:dyDescent="0.45">
      <c r="A8" s="134"/>
      <c r="B8" s="104"/>
      <c r="C8" s="135"/>
      <c r="D8" s="136" t="s">
        <v>21</v>
      </c>
      <c r="E8" s="137"/>
      <c r="F8" s="106" t="s">
        <v>43</v>
      </c>
      <c r="G8" s="138"/>
      <c r="H8" s="110" t="s">
        <v>99</v>
      </c>
      <c r="I8" s="138"/>
      <c r="J8" s="136" t="s">
        <v>22</v>
      </c>
      <c r="K8" s="136"/>
      <c r="L8" s="106" t="s">
        <v>106</v>
      </c>
      <c r="M8" s="138"/>
      <c r="N8" s="136" t="s">
        <v>42</v>
      </c>
    </row>
    <row r="9" spans="1:14" ht="20.25" customHeight="1" x14ac:dyDescent="0.45">
      <c r="A9" s="139"/>
      <c r="B9" s="105"/>
      <c r="C9" s="139"/>
      <c r="D9" s="277" t="s">
        <v>56</v>
      </c>
      <c r="E9" s="277"/>
      <c r="F9" s="277"/>
      <c r="G9" s="277"/>
      <c r="H9" s="277"/>
      <c r="I9" s="277"/>
      <c r="J9" s="277"/>
      <c r="K9" s="277"/>
      <c r="L9" s="277"/>
      <c r="M9" s="277"/>
      <c r="N9" s="277"/>
    </row>
    <row r="10" spans="1:14" ht="22.5" customHeight="1" x14ac:dyDescent="0.45">
      <c r="A10" s="139" t="s">
        <v>150</v>
      </c>
      <c r="B10" s="181"/>
      <c r="C10" s="139"/>
      <c r="D10" s="82"/>
      <c r="E10" s="82"/>
      <c r="F10" s="82"/>
      <c r="G10" s="82"/>
      <c r="H10" s="82"/>
      <c r="I10" s="82"/>
      <c r="J10" s="82"/>
      <c r="K10" s="82"/>
      <c r="L10" s="82"/>
      <c r="M10" s="82"/>
      <c r="N10" s="82"/>
    </row>
    <row r="11" spans="1:14" ht="22.5" customHeight="1" x14ac:dyDescent="0.45">
      <c r="A11" s="139" t="s">
        <v>140</v>
      </c>
      <c r="B11" s="181"/>
      <c r="C11" s="139"/>
      <c r="D11" s="82">
        <v>142628</v>
      </c>
      <c r="E11" s="82"/>
      <c r="F11" s="82">
        <v>286487</v>
      </c>
      <c r="G11" s="82"/>
      <c r="H11" s="82">
        <v>14300</v>
      </c>
      <c r="I11" s="82"/>
      <c r="J11" s="82">
        <v>1031035</v>
      </c>
      <c r="K11" s="82"/>
      <c r="L11" s="82">
        <v>-724</v>
      </c>
      <c r="M11" s="82"/>
      <c r="N11" s="140">
        <f>SUM(D11:L11)</f>
        <v>1473726</v>
      </c>
    </row>
    <row r="12" spans="1:14" ht="7.5" customHeight="1" x14ac:dyDescent="0.45">
      <c r="A12" s="139"/>
      <c r="B12" s="181"/>
      <c r="C12" s="139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</row>
    <row r="13" spans="1:14" ht="22.5" hidden="1" customHeight="1" x14ac:dyDescent="0.45">
      <c r="A13" s="23" t="s">
        <v>86</v>
      </c>
      <c r="B13" s="181"/>
      <c r="C13" s="139"/>
      <c r="D13" s="82"/>
      <c r="E13" s="141"/>
      <c r="F13" s="82"/>
      <c r="G13" s="141"/>
      <c r="H13" s="82"/>
      <c r="I13" s="141"/>
      <c r="J13" s="82"/>
      <c r="K13" s="82"/>
      <c r="L13" s="82"/>
      <c r="M13" s="141"/>
      <c r="N13" s="82"/>
    </row>
    <row r="14" spans="1:14" ht="22.5" hidden="1" customHeight="1" x14ac:dyDescent="0.45">
      <c r="A14" s="24" t="s">
        <v>134</v>
      </c>
      <c r="B14" s="181"/>
      <c r="C14" s="139"/>
      <c r="D14" s="82"/>
      <c r="E14" s="141"/>
      <c r="F14" s="82"/>
      <c r="G14" s="141"/>
      <c r="H14" s="82"/>
      <c r="I14" s="141"/>
      <c r="J14" s="82"/>
      <c r="K14" s="82"/>
      <c r="L14" s="82"/>
      <c r="M14" s="141"/>
      <c r="N14" s="82"/>
    </row>
    <row r="15" spans="1:14" ht="22.5" hidden="1" customHeight="1" x14ac:dyDescent="0.45">
      <c r="A15" s="142" t="s">
        <v>68</v>
      </c>
      <c r="B15" s="32"/>
      <c r="C15" s="32"/>
      <c r="D15" s="87">
        <v>0</v>
      </c>
      <c r="E15" s="86"/>
      <c r="F15" s="87">
        <v>0</v>
      </c>
      <c r="G15" s="86"/>
      <c r="H15" s="87">
        <v>0</v>
      </c>
      <c r="I15" s="86"/>
      <c r="J15" s="86">
        <v>0</v>
      </c>
      <c r="K15" s="86"/>
      <c r="L15" s="86">
        <v>0</v>
      </c>
      <c r="M15" s="98"/>
      <c r="N15" s="86">
        <f>SUM(D15:L15)</f>
        <v>0</v>
      </c>
    </row>
    <row r="16" spans="1:14" ht="22.5" hidden="1" customHeight="1" x14ac:dyDescent="0.45">
      <c r="A16" s="139" t="s">
        <v>135</v>
      </c>
      <c r="B16" s="181"/>
      <c r="C16" s="139" t="s">
        <v>157</v>
      </c>
      <c r="D16" s="89">
        <f>SUM(D15)</f>
        <v>0</v>
      </c>
      <c r="E16" s="141"/>
      <c r="F16" s="89">
        <f>SUM(F15)</f>
        <v>0</v>
      </c>
      <c r="G16" s="141">
        <v>24174</v>
      </c>
      <c r="H16" s="89">
        <f>SUM(H15)</f>
        <v>0</v>
      </c>
      <c r="I16" s="141"/>
      <c r="J16" s="89">
        <f>SUM(J15)</f>
        <v>0</v>
      </c>
      <c r="K16" s="82"/>
      <c r="L16" s="89">
        <f>SUM(L15)</f>
        <v>0</v>
      </c>
      <c r="M16" s="141"/>
      <c r="N16" s="89">
        <f>SUM(N15:N15)</f>
        <v>0</v>
      </c>
    </row>
    <row r="17" spans="1:14" ht="7.5" hidden="1" customHeight="1" x14ac:dyDescent="0.45">
      <c r="A17" s="139"/>
      <c r="B17" s="181"/>
      <c r="C17" s="139"/>
      <c r="D17" s="82"/>
      <c r="E17" s="82"/>
      <c r="F17" s="82"/>
      <c r="G17" s="82"/>
      <c r="H17" s="82"/>
      <c r="I17" s="82"/>
      <c r="J17" s="82"/>
      <c r="K17" s="82"/>
      <c r="L17" s="82"/>
      <c r="M17" s="82"/>
      <c r="N17" s="82"/>
    </row>
    <row r="18" spans="1:14" ht="22.5" customHeight="1" x14ac:dyDescent="0.45">
      <c r="A18" s="139" t="s">
        <v>70</v>
      </c>
      <c r="B18" s="143"/>
      <c r="C18" s="134"/>
      <c r="D18" s="87"/>
      <c r="E18" s="86"/>
      <c r="F18" s="87"/>
      <c r="G18" s="86"/>
      <c r="H18" s="87"/>
      <c r="I18" s="86"/>
      <c r="J18" s="86"/>
      <c r="K18" s="86"/>
      <c r="L18" s="86"/>
      <c r="M18" s="86"/>
      <c r="N18" s="144"/>
    </row>
    <row r="19" spans="1:14" ht="22.5" customHeight="1" x14ac:dyDescent="0.45">
      <c r="A19" s="28" t="s">
        <v>130</v>
      </c>
      <c r="B19" s="143"/>
      <c r="C19" s="134"/>
      <c r="D19" s="87">
        <v>0</v>
      </c>
      <c r="E19" s="86"/>
      <c r="F19" s="87">
        <v>0</v>
      </c>
      <c r="G19" s="86"/>
      <c r="H19" s="87">
        <v>0</v>
      </c>
      <c r="I19" s="86"/>
      <c r="J19" s="86">
        <v>-192364</v>
      </c>
      <c r="K19" s="86"/>
      <c r="L19" s="86">
        <v>0</v>
      </c>
      <c r="M19" s="86"/>
      <c r="N19" s="128">
        <f>SUM(D19:L19)</f>
        <v>-192364</v>
      </c>
    </row>
    <row r="20" spans="1:14" ht="22.5" customHeight="1" x14ac:dyDescent="0.45">
      <c r="A20" s="28" t="s">
        <v>73</v>
      </c>
      <c r="B20" s="143"/>
      <c r="C20" s="134"/>
      <c r="D20" s="87">
        <v>0</v>
      </c>
      <c r="E20" s="86"/>
      <c r="F20" s="87">
        <v>0</v>
      </c>
      <c r="G20" s="86"/>
      <c r="H20" s="87">
        <v>0</v>
      </c>
      <c r="I20" s="86"/>
      <c r="J20" s="86">
        <v>0</v>
      </c>
      <c r="K20" s="86"/>
      <c r="L20" s="86">
        <v>-11738</v>
      </c>
      <c r="M20" s="86"/>
      <c r="N20" s="128">
        <f>SUM(D20:L20)</f>
        <v>-11738</v>
      </c>
    </row>
    <row r="21" spans="1:14" ht="22.5" customHeight="1" x14ac:dyDescent="0.45">
      <c r="A21" s="23" t="s">
        <v>71</v>
      </c>
      <c r="B21" s="143"/>
      <c r="C21" s="134"/>
      <c r="D21" s="145">
        <f>SUM(D19:D19)</f>
        <v>0</v>
      </c>
      <c r="E21" s="82"/>
      <c r="F21" s="145">
        <f>SUM(F19:F19)</f>
        <v>0</v>
      </c>
      <c r="G21" s="82"/>
      <c r="H21" s="145">
        <f>SUM(H19:H19)</f>
        <v>0</v>
      </c>
      <c r="I21" s="82"/>
      <c r="J21" s="89">
        <f>SUM(J19:J19)</f>
        <v>-192364</v>
      </c>
      <c r="K21" s="82"/>
      <c r="L21" s="89">
        <f>SUM(L19:L20)</f>
        <v>-11738</v>
      </c>
      <c r="M21" s="82"/>
      <c r="N21" s="129">
        <f>SUM(N19:N20)</f>
        <v>-204102</v>
      </c>
    </row>
    <row r="22" spans="1:14" ht="7.5" customHeight="1" x14ac:dyDescent="0.45">
      <c r="A22" s="139"/>
      <c r="B22" s="181"/>
      <c r="C22" s="139"/>
      <c r="D22" s="82"/>
      <c r="E22" s="82"/>
      <c r="F22" s="82"/>
      <c r="G22" s="82"/>
      <c r="H22" s="82"/>
      <c r="I22" s="82"/>
      <c r="J22" s="82"/>
      <c r="K22" s="82"/>
      <c r="L22" s="82"/>
      <c r="M22" s="82"/>
      <c r="N22" s="82"/>
    </row>
    <row r="23" spans="1:14" ht="22.5" customHeight="1" thickBot="1" x14ac:dyDescent="0.5">
      <c r="A23" s="139" t="s">
        <v>155</v>
      </c>
      <c r="B23" s="181"/>
      <c r="C23" s="139"/>
      <c r="D23" s="146">
        <f>D11+D16+D21</f>
        <v>142628</v>
      </c>
      <c r="E23" s="82"/>
      <c r="F23" s="146">
        <f>F11+F16+F21</f>
        <v>286487</v>
      </c>
      <c r="G23" s="82"/>
      <c r="H23" s="146">
        <f>H11+H16+H21</f>
        <v>14300</v>
      </c>
      <c r="I23" s="82"/>
      <c r="J23" s="146">
        <f>J11+J16+J21</f>
        <v>838671</v>
      </c>
      <c r="K23" s="82"/>
      <c r="L23" s="146">
        <f>L11+L16+L21</f>
        <v>-12462</v>
      </c>
      <c r="M23" s="82"/>
      <c r="N23" s="146">
        <f>N11+N16+N21</f>
        <v>1269624</v>
      </c>
    </row>
    <row r="24" spans="1:14" ht="16.5" customHeight="1" thickTop="1" x14ac:dyDescent="0.45">
      <c r="A24" s="134"/>
    </row>
    <row r="25" spans="1:14" ht="22.5" customHeight="1" x14ac:dyDescent="0.5">
      <c r="A25" s="179" t="s">
        <v>85</v>
      </c>
    </row>
    <row r="26" spans="1:14" ht="22.5" customHeight="1" x14ac:dyDescent="0.5">
      <c r="A26" s="179" t="s">
        <v>63</v>
      </c>
    </row>
    <row r="27" spans="1:14" ht="19.5" customHeight="1" x14ac:dyDescent="0.5">
      <c r="D27" s="276" t="s">
        <v>81</v>
      </c>
      <c r="E27" s="276"/>
      <c r="F27" s="276"/>
      <c r="G27" s="276"/>
      <c r="H27" s="276"/>
      <c r="I27" s="276"/>
      <c r="J27" s="276"/>
      <c r="K27" s="276"/>
      <c r="L27" s="276"/>
      <c r="M27" s="276"/>
      <c r="N27" s="276"/>
    </row>
    <row r="28" spans="1:14" ht="22.5" hidden="1" customHeight="1" x14ac:dyDescent="0.45"/>
    <row r="29" spans="1:14" ht="22.5" hidden="1" customHeight="1" x14ac:dyDescent="0.45">
      <c r="B29" s="147">
        <v>54634</v>
      </c>
      <c r="F29" s="1">
        <v>54634</v>
      </c>
    </row>
    <row r="30" spans="1:14" ht="22.5" hidden="1" customHeight="1" x14ac:dyDescent="0.45"/>
    <row r="31" spans="1:14" ht="22.5" hidden="1" customHeight="1" x14ac:dyDescent="0.45"/>
    <row r="32" spans="1:14" ht="7.5" hidden="1" customHeight="1" x14ac:dyDescent="0.45"/>
    <row r="33" spans="1:14" ht="68.25" customHeight="1" x14ac:dyDescent="0.45">
      <c r="H33" s="273" t="s">
        <v>11</v>
      </c>
      <c r="I33" s="273"/>
      <c r="J33" s="273"/>
      <c r="K33" s="4"/>
      <c r="L33" s="173" t="s">
        <v>136</v>
      </c>
    </row>
    <row r="34" spans="1:14" ht="22.5" customHeight="1" x14ac:dyDescent="0.45">
      <c r="D34" s="4" t="s">
        <v>19</v>
      </c>
      <c r="E34" s="10"/>
      <c r="F34" s="177" t="s">
        <v>94</v>
      </c>
      <c r="G34" s="5"/>
      <c r="H34" s="177"/>
      <c r="I34" s="96"/>
      <c r="J34" s="5"/>
      <c r="K34" s="5"/>
      <c r="L34" s="35"/>
      <c r="M34" s="5"/>
      <c r="N34" s="4"/>
    </row>
    <row r="35" spans="1:14" ht="22.5" customHeight="1" x14ac:dyDescent="0.45">
      <c r="D35" s="4" t="s">
        <v>20</v>
      </c>
      <c r="E35" s="10"/>
      <c r="F35" s="177" t="s">
        <v>96</v>
      </c>
      <c r="G35" s="5"/>
      <c r="H35" s="177" t="s">
        <v>97</v>
      </c>
      <c r="I35" s="66"/>
      <c r="J35" s="5"/>
      <c r="K35" s="5"/>
      <c r="L35" s="35" t="s">
        <v>105</v>
      </c>
      <c r="M35" s="5"/>
      <c r="N35" s="4" t="s">
        <v>41</v>
      </c>
    </row>
    <row r="36" spans="1:14" ht="22.5" customHeight="1" x14ac:dyDescent="0.45">
      <c r="B36" s="238" t="s">
        <v>0</v>
      </c>
      <c r="D36" s="136" t="s">
        <v>21</v>
      </c>
      <c r="E36" s="137"/>
      <c r="F36" s="176" t="s">
        <v>43</v>
      </c>
      <c r="G36" s="138"/>
      <c r="H36" s="177" t="s">
        <v>99</v>
      </c>
      <c r="I36" s="138"/>
      <c r="J36" s="136" t="s">
        <v>22</v>
      </c>
      <c r="K36" s="136"/>
      <c r="L36" s="176" t="s">
        <v>106</v>
      </c>
      <c r="M36" s="138"/>
      <c r="N36" s="136" t="s">
        <v>42</v>
      </c>
    </row>
    <row r="37" spans="1:14" ht="22.5" customHeight="1" x14ac:dyDescent="0.45">
      <c r="D37" s="277" t="s">
        <v>56</v>
      </c>
      <c r="E37" s="277"/>
      <c r="F37" s="277"/>
      <c r="G37" s="277"/>
      <c r="H37" s="277"/>
      <c r="I37" s="277"/>
      <c r="J37" s="277"/>
      <c r="K37" s="277"/>
      <c r="L37" s="277"/>
      <c r="M37" s="277"/>
      <c r="N37" s="277"/>
    </row>
    <row r="38" spans="1:14" ht="22.5" customHeight="1" x14ac:dyDescent="0.45">
      <c r="A38" s="139" t="s">
        <v>167</v>
      </c>
      <c r="B38" s="105"/>
      <c r="C38" s="139"/>
      <c r="D38" s="82"/>
      <c r="E38" s="82"/>
      <c r="F38" s="82"/>
      <c r="G38" s="82"/>
      <c r="H38" s="82"/>
      <c r="I38" s="82"/>
      <c r="J38" s="82"/>
      <c r="K38" s="82"/>
      <c r="L38" s="82"/>
      <c r="M38" s="82"/>
      <c r="N38" s="82"/>
    </row>
    <row r="39" spans="1:14" ht="22.5" customHeight="1" x14ac:dyDescent="0.45">
      <c r="A39" s="139" t="s">
        <v>168</v>
      </c>
      <c r="B39" s="105"/>
      <c r="C39" s="139"/>
      <c r="D39" s="233">
        <v>142628</v>
      </c>
      <c r="E39" s="233"/>
      <c r="F39" s="233">
        <v>286487</v>
      </c>
      <c r="G39" s="233"/>
      <c r="H39" s="233">
        <v>14300</v>
      </c>
      <c r="I39" s="233"/>
      <c r="J39" s="233">
        <f>'BS 3-4'!E68</f>
        <v>879154</v>
      </c>
      <c r="K39" s="233"/>
      <c r="L39" s="233">
        <f>'BS 3-4'!E69</f>
        <v>-14450</v>
      </c>
      <c r="M39" s="82"/>
      <c r="N39" s="140">
        <f>SUM(D39:L39)</f>
        <v>1308119</v>
      </c>
    </row>
    <row r="40" spans="1:14" ht="7.35" customHeight="1" x14ac:dyDescent="0.45">
      <c r="A40" s="139"/>
      <c r="B40" s="178"/>
      <c r="C40" s="139"/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</row>
    <row r="41" spans="1:14" ht="22.5" customHeight="1" x14ac:dyDescent="0.45">
      <c r="A41" s="23" t="s">
        <v>86</v>
      </c>
      <c r="B41" s="105"/>
      <c r="C41" s="139"/>
      <c r="D41" s="82"/>
      <c r="E41" s="141"/>
      <c r="F41" s="82"/>
      <c r="G41" s="141"/>
      <c r="H41" s="82"/>
      <c r="I41" s="141"/>
      <c r="J41" s="82"/>
      <c r="K41" s="82"/>
      <c r="L41" s="82"/>
      <c r="M41" s="141"/>
      <c r="N41" s="82"/>
    </row>
    <row r="42" spans="1:14" ht="22.5" customHeight="1" x14ac:dyDescent="0.45">
      <c r="A42" s="24" t="s">
        <v>134</v>
      </c>
      <c r="B42" s="105"/>
      <c r="C42" s="139"/>
      <c r="D42" s="82"/>
      <c r="E42" s="141"/>
      <c r="F42" s="82"/>
      <c r="G42" s="141"/>
      <c r="H42" s="82"/>
      <c r="I42" s="141"/>
      <c r="J42" s="82"/>
      <c r="K42" s="82"/>
      <c r="L42" s="82"/>
      <c r="M42" s="141"/>
      <c r="N42" s="82"/>
    </row>
    <row r="43" spans="1:14" ht="22.5" customHeight="1" x14ac:dyDescent="0.45">
      <c r="A43" s="142" t="s">
        <v>68</v>
      </c>
      <c r="B43" s="32">
        <v>9</v>
      </c>
      <c r="C43" s="32"/>
      <c r="D43" s="87">
        <v>0</v>
      </c>
      <c r="E43" s="86"/>
      <c r="F43" s="87">
        <v>0</v>
      </c>
      <c r="G43" s="86"/>
      <c r="H43" s="87">
        <v>0</v>
      </c>
      <c r="I43" s="86"/>
      <c r="J43" s="86">
        <v>-28524</v>
      </c>
      <c r="K43" s="86"/>
      <c r="L43" s="86">
        <v>0</v>
      </c>
      <c r="M43" s="98"/>
      <c r="N43" s="86">
        <f>SUM(D43:L43)</f>
        <v>-28524</v>
      </c>
    </row>
    <row r="44" spans="1:14" ht="22.5" customHeight="1" x14ac:dyDescent="0.45">
      <c r="A44" s="139" t="s">
        <v>135</v>
      </c>
      <c r="B44" s="105"/>
      <c r="C44" s="139" t="s">
        <v>157</v>
      </c>
      <c r="D44" s="89">
        <f>SUM(D43)</f>
        <v>0</v>
      </c>
      <c r="E44" s="141"/>
      <c r="F44" s="89">
        <f>SUM(F43)</f>
        <v>0</v>
      </c>
      <c r="G44" s="141">
        <v>24174</v>
      </c>
      <c r="H44" s="89">
        <f>SUM(H43)</f>
        <v>0</v>
      </c>
      <c r="I44" s="141"/>
      <c r="J44" s="89">
        <f>SUM(J43)</f>
        <v>-28524</v>
      </c>
      <c r="K44" s="82"/>
      <c r="L44" s="89">
        <f>SUM(L43)</f>
        <v>0</v>
      </c>
      <c r="M44" s="141"/>
      <c r="N44" s="89">
        <f>SUM(N43:N43)</f>
        <v>-28524</v>
      </c>
    </row>
    <row r="45" spans="1:14" ht="7.5" customHeight="1" x14ac:dyDescent="0.45">
      <c r="A45" s="139"/>
      <c r="B45" s="178"/>
      <c r="C45" s="139"/>
      <c r="D45" s="82"/>
      <c r="E45" s="82"/>
      <c r="F45" s="82"/>
      <c r="G45" s="82"/>
      <c r="H45" s="82"/>
      <c r="I45" s="82"/>
      <c r="J45" s="82"/>
      <c r="K45" s="82"/>
      <c r="L45" s="82"/>
      <c r="M45" s="82"/>
      <c r="N45" s="82"/>
    </row>
    <row r="46" spans="1:14" ht="22.5" customHeight="1" x14ac:dyDescent="0.45">
      <c r="A46" s="139" t="s">
        <v>70</v>
      </c>
      <c r="B46" s="143"/>
      <c r="C46" s="134"/>
      <c r="D46" s="87"/>
      <c r="E46" s="86"/>
      <c r="F46" s="87"/>
      <c r="G46" s="86"/>
      <c r="H46" s="87"/>
      <c r="I46" s="86"/>
      <c r="J46" s="86"/>
      <c r="K46" s="86"/>
      <c r="L46" s="86"/>
      <c r="M46" s="86"/>
      <c r="N46" s="144"/>
    </row>
    <row r="47" spans="1:14" ht="22.5" customHeight="1" x14ac:dyDescent="0.45">
      <c r="A47" s="28" t="s">
        <v>76</v>
      </c>
      <c r="B47" s="143"/>
      <c r="C47" s="134"/>
      <c r="D47" s="87">
        <v>0</v>
      </c>
      <c r="E47" s="86"/>
      <c r="F47" s="87">
        <v>0</v>
      </c>
      <c r="G47" s="86"/>
      <c r="H47" s="87">
        <v>0</v>
      </c>
      <c r="I47" s="86"/>
      <c r="J47" s="86">
        <f>'PL 5-6 '!D73</f>
        <v>34289</v>
      </c>
      <c r="K47" s="86"/>
      <c r="L47" s="86">
        <v>0</v>
      </c>
      <c r="M47" s="86"/>
      <c r="N47" s="128">
        <f>SUM(D47:L47)</f>
        <v>34289</v>
      </c>
    </row>
    <row r="48" spans="1:14" ht="22.5" customHeight="1" x14ac:dyDescent="0.45">
      <c r="A48" s="28" t="s">
        <v>73</v>
      </c>
      <c r="B48" s="143"/>
      <c r="C48" s="134"/>
      <c r="D48" s="87">
        <v>0</v>
      </c>
      <c r="E48" s="86"/>
      <c r="F48" s="87">
        <v>0</v>
      </c>
      <c r="G48" s="86"/>
      <c r="H48" s="87">
        <v>0</v>
      </c>
      <c r="I48" s="86"/>
      <c r="J48" s="86">
        <v>0</v>
      </c>
      <c r="K48" s="86"/>
      <c r="L48" s="86">
        <v>8740</v>
      </c>
      <c r="M48" s="86"/>
      <c r="N48" s="128">
        <f>SUM(D48:L48)</f>
        <v>8740</v>
      </c>
    </row>
    <row r="49" spans="1:16" ht="22.5" customHeight="1" x14ac:dyDescent="0.45">
      <c r="A49" s="23" t="s">
        <v>71</v>
      </c>
      <c r="B49" s="143"/>
      <c r="C49" s="134"/>
      <c r="D49" s="145">
        <f>SUM(D47:D47)</f>
        <v>0</v>
      </c>
      <c r="E49" s="82"/>
      <c r="F49" s="145">
        <f>SUM(F47:F47)</f>
        <v>0</v>
      </c>
      <c r="G49" s="82"/>
      <c r="H49" s="145">
        <f>SUM(H47:H47)</f>
        <v>0</v>
      </c>
      <c r="I49" s="82"/>
      <c r="J49" s="89">
        <f>SUM(J47:J47)</f>
        <v>34289</v>
      </c>
      <c r="K49" s="82"/>
      <c r="L49" s="89">
        <f>SUM(L47:L48)</f>
        <v>8740</v>
      </c>
      <c r="M49" s="82"/>
      <c r="N49" s="129">
        <f>SUM(N47:N48)</f>
        <v>43029</v>
      </c>
    </row>
    <row r="50" spans="1:16" ht="7.5" customHeight="1" x14ac:dyDescent="0.45">
      <c r="A50" s="139"/>
      <c r="B50" s="178"/>
      <c r="C50" s="139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</row>
    <row r="51" spans="1:16" ht="22.5" customHeight="1" thickBot="1" x14ac:dyDescent="0.5">
      <c r="A51" s="139" t="s">
        <v>169</v>
      </c>
      <c r="B51" s="105"/>
      <c r="C51" s="139"/>
      <c r="D51" s="146">
        <f>D39+D44+D49</f>
        <v>142628</v>
      </c>
      <c r="E51" s="82"/>
      <c r="F51" s="146">
        <f>F39+F44+F49</f>
        <v>286487</v>
      </c>
      <c r="G51" s="82"/>
      <c r="H51" s="146">
        <f>H39+H44+H49</f>
        <v>14300</v>
      </c>
      <c r="I51" s="82"/>
      <c r="J51" s="146">
        <f>J39+J44+J49</f>
        <v>884919</v>
      </c>
      <c r="K51" s="82"/>
      <c r="L51" s="146">
        <f>L39+L44+L49</f>
        <v>-5710</v>
      </c>
      <c r="M51" s="82"/>
      <c r="N51" s="146">
        <f>N39+N44+N49</f>
        <v>1322624</v>
      </c>
      <c r="P51" s="97">
        <f>N51-'BS 3-4'!C70</f>
        <v>0</v>
      </c>
    </row>
    <row r="52" spans="1:16" ht="22.5" customHeight="1" thickTop="1" x14ac:dyDescent="0.45"/>
    <row r="61" spans="1:16" ht="22.5" customHeight="1" x14ac:dyDescent="0.45">
      <c r="A61" s="1" t="s">
        <v>181</v>
      </c>
    </row>
    <row r="73" spans="3:3" ht="22.5" customHeight="1" x14ac:dyDescent="0.45">
      <c r="C73" s="1">
        <f>C70-C31</f>
        <v>0</v>
      </c>
    </row>
  </sheetData>
  <mergeCells count="6">
    <mergeCell ref="D37:N37"/>
    <mergeCell ref="D27:N27"/>
    <mergeCell ref="H33:J33"/>
    <mergeCell ref="D4:N4"/>
    <mergeCell ref="D9:N9"/>
    <mergeCell ref="H5:J5"/>
  </mergeCells>
  <pageMargins left="0.72" right="0.67" top="0.48" bottom="0.5" header="0.5" footer="0.5"/>
  <pageSetup paperSize="9" scale="98" firstPageNumber="7" fitToHeight="0" orientation="landscape" useFirstPageNumber="1" r:id="rId1"/>
  <headerFooter alignWithMargins="0">
    <oddFooter xml:space="preserve">&amp;Lหมายเหตุประกอบงบการเงินเป็นส่วนหนึ่งของงบการเงินนี้&amp;14
&amp;C&amp;P&amp;R&amp;"Angsana New,Italic"
</oddFooter>
  </headerFooter>
  <rowBreaks count="1" manualBreakCount="1">
    <brk id="24" max="1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3"/>
  <sheetViews>
    <sheetView view="pageBreakPreview" zoomScale="70" zoomScaleNormal="70" zoomScaleSheetLayoutView="70" workbookViewId="0">
      <selection activeCell="J36" sqref="J36"/>
    </sheetView>
  </sheetViews>
  <sheetFormatPr defaultRowHeight="23.25" customHeight="1" x14ac:dyDescent="0.45"/>
  <cols>
    <col min="1" max="1" width="62" style="1" customWidth="1"/>
    <col min="2" max="2" width="8" style="9" customWidth="1"/>
    <col min="3" max="3" width="1.42578125" style="1" customWidth="1"/>
    <col min="4" max="4" width="16.42578125" style="1" customWidth="1"/>
    <col min="5" max="5" width="1.42578125" style="1" customWidth="1"/>
    <col min="6" max="6" width="16.42578125" style="1" customWidth="1"/>
    <col min="7" max="7" width="1.42578125" style="1" customWidth="1"/>
    <col min="8" max="8" width="16.42578125" style="1" customWidth="1"/>
    <col min="9" max="9" width="1.42578125" style="1" customWidth="1"/>
    <col min="10" max="10" width="16.42578125" style="1" customWidth="1"/>
    <col min="11" max="11" width="1.42578125" style="1" customWidth="1"/>
    <col min="12" max="12" width="16.42578125" style="1" customWidth="1"/>
    <col min="13" max="255" width="9.140625" style="1"/>
    <col min="256" max="256" width="48.7109375" style="1" customWidth="1"/>
    <col min="257" max="257" width="8.7109375" style="1" customWidth="1"/>
    <col min="258" max="258" width="2.140625" style="1" customWidth="1"/>
    <col min="259" max="259" width="16.7109375" style="1" customWidth="1"/>
    <col min="260" max="260" width="2.140625" style="1" customWidth="1"/>
    <col min="261" max="261" width="16.7109375" style="1" customWidth="1"/>
    <col min="262" max="262" width="2.140625" style="1" customWidth="1"/>
    <col min="263" max="263" width="16.7109375" style="1" customWidth="1"/>
    <col min="264" max="264" width="2.140625" style="1" customWidth="1"/>
    <col min="265" max="265" width="16.7109375" style="1" customWidth="1"/>
    <col min="266" max="266" width="2.140625" style="1" customWidth="1"/>
    <col min="267" max="267" width="16.7109375" style="1" customWidth="1"/>
    <col min="268" max="268" width="10" style="1" bestFit="1" customWidth="1"/>
    <col min="269" max="511" width="9.140625" style="1"/>
    <col min="512" max="512" width="48.7109375" style="1" customWidth="1"/>
    <col min="513" max="513" width="8.7109375" style="1" customWidth="1"/>
    <col min="514" max="514" width="2.140625" style="1" customWidth="1"/>
    <col min="515" max="515" width="16.7109375" style="1" customWidth="1"/>
    <col min="516" max="516" width="2.140625" style="1" customWidth="1"/>
    <col min="517" max="517" width="16.7109375" style="1" customWidth="1"/>
    <col min="518" max="518" width="2.140625" style="1" customWidth="1"/>
    <col min="519" max="519" width="16.7109375" style="1" customWidth="1"/>
    <col min="520" max="520" width="2.140625" style="1" customWidth="1"/>
    <col min="521" max="521" width="16.7109375" style="1" customWidth="1"/>
    <col min="522" max="522" width="2.140625" style="1" customWidth="1"/>
    <col min="523" max="523" width="16.7109375" style="1" customWidth="1"/>
    <col min="524" max="524" width="10" style="1" bestFit="1" customWidth="1"/>
    <col min="525" max="767" width="9.140625" style="1"/>
    <col min="768" max="768" width="48.7109375" style="1" customWidth="1"/>
    <col min="769" max="769" width="8.7109375" style="1" customWidth="1"/>
    <col min="770" max="770" width="2.140625" style="1" customWidth="1"/>
    <col min="771" max="771" width="16.7109375" style="1" customWidth="1"/>
    <col min="772" max="772" width="2.140625" style="1" customWidth="1"/>
    <col min="773" max="773" width="16.7109375" style="1" customWidth="1"/>
    <col min="774" max="774" width="2.140625" style="1" customWidth="1"/>
    <col min="775" max="775" width="16.7109375" style="1" customWidth="1"/>
    <col min="776" max="776" width="2.140625" style="1" customWidth="1"/>
    <col min="777" max="777" width="16.7109375" style="1" customWidth="1"/>
    <col min="778" max="778" width="2.140625" style="1" customWidth="1"/>
    <col min="779" max="779" width="16.7109375" style="1" customWidth="1"/>
    <col min="780" max="780" width="10" style="1" bestFit="1" customWidth="1"/>
    <col min="781" max="1023" width="9.140625" style="1"/>
    <col min="1024" max="1024" width="48.7109375" style="1" customWidth="1"/>
    <col min="1025" max="1025" width="8.7109375" style="1" customWidth="1"/>
    <col min="1026" max="1026" width="2.140625" style="1" customWidth="1"/>
    <col min="1027" max="1027" width="16.7109375" style="1" customWidth="1"/>
    <col min="1028" max="1028" width="2.140625" style="1" customWidth="1"/>
    <col min="1029" max="1029" width="16.7109375" style="1" customWidth="1"/>
    <col min="1030" max="1030" width="2.140625" style="1" customWidth="1"/>
    <col min="1031" max="1031" width="16.7109375" style="1" customWidth="1"/>
    <col min="1032" max="1032" width="2.140625" style="1" customWidth="1"/>
    <col min="1033" max="1033" width="16.7109375" style="1" customWidth="1"/>
    <col min="1034" max="1034" width="2.140625" style="1" customWidth="1"/>
    <col min="1035" max="1035" width="16.7109375" style="1" customWidth="1"/>
    <col min="1036" max="1036" width="10" style="1" bestFit="1" customWidth="1"/>
    <col min="1037" max="1279" width="9.140625" style="1"/>
    <col min="1280" max="1280" width="48.7109375" style="1" customWidth="1"/>
    <col min="1281" max="1281" width="8.7109375" style="1" customWidth="1"/>
    <col min="1282" max="1282" width="2.140625" style="1" customWidth="1"/>
    <col min="1283" max="1283" width="16.7109375" style="1" customWidth="1"/>
    <col min="1284" max="1284" width="2.140625" style="1" customWidth="1"/>
    <col min="1285" max="1285" width="16.7109375" style="1" customWidth="1"/>
    <col min="1286" max="1286" width="2.140625" style="1" customWidth="1"/>
    <col min="1287" max="1287" width="16.7109375" style="1" customWidth="1"/>
    <col min="1288" max="1288" width="2.140625" style="1" customWidth="1"/>
    <col min="1289" max="1289" width="16.7109375" style="1" customWidth="1"/>
    <col min="1290" max="1290" width="2.140625" style="1" customWidth="1"/>
    <col min="1291" max="1291" width="16.7109375" style="1" customWidth="1"/>
    <col min="1292" max="1292" width="10" style="1" bestFit="1" customWidth="1"/>
    <col min="1293" max="1535" width="9.140625" style="1"/>
    <col min="1536" max="1536" width="48.7109375" style="1" customWidth="1"/>
    <col min="1537" max="1537" width="8.7109375" style="1" customWidth="1"/>
    <col min="1538" max="1538" width="2.140625" style="1" customWidth="1"/>
    <col min="1539" max="1539" width="16.7109375" style="1" customWidth="1"/>
    <col min="1540" max="1540" width="2.140625" style="1" customWidth="1"/>
    <col min="1541" max="1541" width="16.7109375" style="1" customWidth="1"/>
    <col min="1542" max="1542" width="2.140625" style="1" customWidth="1"/>
    <col min="1543" max="1543" width="16.7109375" style="1" customWidth="1"/>
    <col min="1544" max="1544" width="2.140625" style="1" customWidth="1"/>
    <col min="1545" max="1545" width="16.7109375" style="1" customWidth="1"/>
    <col min="1546" max="1546" width="2.140625" style="1" customWidth="1"/>
    <col min="1547" max="1547" width="16.7109375" style="1" customWidth="1"/>
    <col min="1548" max="1548" width="10" style="1" bestFit="1" customWidth="1"/>
    <col min="1549" max="1791" width="9.140625" style="1"/>
    <col min="1792" max="1792" width="48.7109375" style="1" customWidth="1"/>
    <col min="1793" max="1793" width="8.7109375" style="1" customWidth="1"/>
    <col min="1794" max="1794" width="2.140625" style="1" customWidth="1"/>
    <col min="1795" max="1795" width="16.7109375" style="1" customWidth="1"/>
    <col min="1796" max="1796" width="2.140625" style="1" customWidth="1"/>
    <col min="1797" max="1797" width="16.7109375" style="1" customWidth="1"/>
    <col min="1798" max="1798" width="2.140625" style="1" customWidth="1"/>
    <col min="1799" max="1799" width="16.7109375" style="1" customWidth="1"/>
    <col min="1800" max="1800" width="2.140625" style="1" customWidth="1"/>
    <col min="1801" max="1801" width="16.7109375" style="1" customWidth="1"/>
    <col min="1802" max="1802" width="2.140625" style="1" customWidth="1"/>
    <col min="1803" max="1803" width="16.7109375" style="1" customWidth="1"/>
    <col min="1804" max="1804" width="10" style="1" bestFit="1" customWidth="1"/>
    <col min="1805" max="2047" width="9.140625" style="1"/>
    <col min="2048" max="2048" width="48.7109375" style="1" customWidth="1"/>
    <col min="2049" max="2049" width="8.7109375" style="1" customWidth="1"/>
    <col min="2050" max="2050" width="2.140625" style="1" customWidth="1"/>
    <col min="2051" max="2051" width="16.7109375" style="1" customWidth="1"/>
    <col min="2052" max="2052" width="2.140625" style="1" customWidth="1"/>
    <col min="2053" max="2053" width="16.7109375" style="1" customWidth="1"/>
    <col min="2054" max="2054" width="2.140625" style="1" customWidth="1"/>
    <col min="2055" max="2055" width="16.7109375" style="1" customWidth="1"/>
    <col min="2056" max="2056" width="2.140625" style="1" customWidth="1"/>
    <col min="2057" max="2057" width="16.7109375" style="1" customWidth="1"/>
    <col min="2058" max="2058" width="2.140625" style="1" customWidth="1"/>
    <col min="2059" max="2059" width="16.7109375" style="1" customWidth="1"/>
    <col min="2060" max="2060" width="10" style="1" bestFit="1" customWidth="1"/>
    <col min="2061" max="2303" width="9.140625" style="1"/>
    <col min="2304" max="2304" width="48.7109375" style="1" customWidth="1"/>
    <col min="2305" max="2305" width="8.7109375" style="1" customWidth="1"/>
    <col min="2306" max="2306" width="2.140625" style="1" customWidth="1"/>
    <col min="2307" max="2307" width="16.7109375" style="1" customWidth="1"/>
    <col min="2308" max="2308" width="2.140625" style="1" customWidth="1"/>
    <col min="2309" max="2309" width="16.7109375" style="1" customWidth="1"/>
    <col min="2310" max="2310" width="2.140625" style="1" customWidth="1"/>
    <col min="2311" max="2311" width="16.7109375" style="1" customWidth="1"/>
    <col min="2312" max="2312" width="2.140625" style="1" customWidth="1"/>
    <col min="2313" max="2313" width="16.7109375" style="1" customWidth="1"/>
    <col min="2314" max="2314" width="2.140625" style="1" customWidth="1"/>
    <col min="2315" max="2315" width="16.7109375" style="1" customWidth="1"/>
    <col min="2316" max="2316" width="10" style="1" bestFit="1" customWidth="1"/>
    <col min="2317" max="2559" width="9.140625" style="1"/>
    <col min="2560" max="2560" width="48.7109375" style="1" customWidth="1"/>
    <col min="2561" max="2561" width="8.7109375" style="1" customWidth="1"/>
    <col min="2562" max="2562" width="2.140625" style="1" customWidth="1"/>
    <col min="2563" max="2563" width="16.7109375" style="1" customWidth="1"/>
    <col min="2564" max="2564" width="2.140625" style="1" customWidth="1"/>
    <col min="2565" max="2565" width="16.7109375" style="1" customWidth="1"/>
    <col min="2566" max="2566" width="2.140625" style="1" customWidth="1"/>
    <col min="2567" max="2567" width="16.7109375" style="1" customWidth="1"/>
    <col min="2568" max="2568" width="2.140625" style="1" customWidth="1"/>
    <col min="2569" max="2569" width="16.7109375" style="1" customWidth="1"/>
    <col min="2570" max="2570" width="2.140625" style="1" customWidth="1"/>
    <col min="2571" max="2571" width="16.7109375" style="1" customWidth="1"/>
    <col min="2572" max="2572" width="10" style="1" bestFit="1" customWidth="1"/>
    <col min="2573" max="2815" width="9.140625" style="1"/>
    <col min="2816" max="2816" width="48.7109375" style="1" customWidth="1"/>
    <col min="2817" max="2817" width="8.7109375" style="1" customWidth="1"/>
    <col min="2818" max="2818" width="2.140625" style="1" customWidth="1"/>
    <col min="2819" max="2819" width="16.7109375" style="1" customWidth="1"/>
    <col min="2820" max="2820" width="2.140625" style="1" customWidth="1"/>
    <col min="2821" max="2821" width="16.7109375" style="1" customWidth="1"/>
    <col min="2822" max="2822" width="2.140625" style="1" customWidth="1"/>
    <col min="2823" max="2823" width="16.7109375" style="1" customWidth="1"/>
    <col min="2824" max="2824" width="2.140625" style="1" customWidth="1"/>
    <col min="2825" max="2825" width="16.7109375" style="1" customWidth="1"/>
    <col min="2826" max="2826" width="2.140625" style="1" customWidth="1"/>
    <col min="2827" max="2827" width="16.7109375" style="1" customWidth="1"/>
    <col min="2828" max="2828" width="10" style="1" bestFit="1" customWidth="1"/>
    <col min="2829" max="3071" width="9.140625" style="1"/>
    <col min="3072" max="3072" width="48.7109375" style="1" customWidth="1"/>
    <col min="3073" max="3073" width="8.7109375" style="1" customWidth="1"/>
    <col min="3074" max="3074" width="2.140625" style="1" customWidth="1"/>
    <col min="3075" max="3075" width="16.7109375" style="1" customWidth="1"/>
    <col min="3076" max="3076" width="2.140625" style="1" customWidth="1"/>
    <col min="3077" max="3077" width="16.7109375" style="1" customWidth="1"/>
    <col min="3078" max="3078" width="2.140625" style="1" customWidth="1"/>
    <col min="3079" max="3079" width="16.7109375" style="1" customWidth="1"/>
    <col min="3080" max="3080" width="2.140625" style="1" customWidth="1"/>
    <col min="3081" max="3081" width="16.7109375" style="1" customWidth="1"/>
    <col min="3082" max="3082" width="2.140625" style="1" customWidth="1"/>
    <col min="3083" max="3083" width="16.7109375" style="1" customWidth="1"/>
    <col min="3084" max="3084" width="10" style="1" bestFit="1" customWidth="1"/>
    <col min="3085" max="3327" width="9.140625" style="1"/>
    <col min="3328" max="3328" width="48.7109375" style="1" customWidth="1"/>
    <col min="3329" max="3329" width="8.7109375" style="1" customWidth="1"/>
    <col min="3330" max="3330" width="2.140625" style="1" customWidth="1"/>
    <col min="3331" max="3331" width="16.7109375" style="1" customWidth="1"/>
    <col min="3332" max="3332" width="2.140625" style="1" customWidth="1"/>
    <col min="3333" max="3333" width="16.7109375" style="1" customWidth="1"/>
    <col min="3334" max="3334" width="2.140625" style="1" customWidth="1"/>
    <col min="3335" max="3335" width="16.7109375" style="1" customWidth="1"/>
    <col min="3336" max="3336" width="2.140625" style="1" customWidth="1"/>
    <col min="3337" max="3337" width="16.7109375" style="1" customWidth="1"/>
    <col min="3338" max="3338" width="2.140625" style="1" customWidth="1"/>
    <col min="3339" max="3339" width="16.7109375" style="1" customWidth="1"/>
    <col min="3340" max="3340" width="10" style="1" bestFit="1" customWidth="1"/>
    <col min="3341" max="3583" width="9.140625" style="1"/>
    <col min="3584" max="3584" width="48.7109375" style="1" customWidth="1"/>
    <col min="3585" max="3585" width="8.7109375" style="1" customWidth="1"/>
    <col min="3586" max="3586" width="2.140625" style="1" customWidth="1"/>
    <col min="3587" max="3587" width="16.7109375" style="1" customWidth="1"/>
    <col min="3588" max="3588" width="2.140625" style="1" customWidth="1"/>
    <col min="3589" max="3589" width="16.7109375" style="1" customWidth="1"/>
    <col min="3590" max="3590" width="2.140625" style="1" customWidth="1"/>
    <col min="3591" max="3591" width="16.7109375" style="1" customWidth="1"/>
    <col min="3592" max="3592" width="2.140625" style="1" customWidth="1"/>
    <col min="3593" max="3593" width="16.7109375" style="1" customWidth="1"/>
    <col min="3594" max="3594" width="2.140625" style="1" customWidth="1"/>
    <col min="3595" max="3595" width="16.7109375" style="1" customWidth="1"/>
    <col min="3596" max="3596" width="10" style="1" bestFit="1" customWidth="1"/>
    <col min="3597" max="3839" width="9.140625" style="1"/>
    <col min="3840" max="3840" width="48.7109375" style="1" customWidth="1"/>
    <col min="3841" max="3841" width="8.7109375" style="1" customWidth="1"/>
    <col min="3842" max="3842" width="2.140625" style="1" customWidth="1"/>
    <col min="3843" max="3843" width="16.7109375" style="1" customWidth="1"/>
    <col min="3844" max="3844" width="2.140625" style="1" customWidth="1"/>
    <col min="3845" max="3845" width="16.7109375" style="1" customWidth="1"/>
    <col min="3846" max="3846" width="2.140625" style="1" customWidth="1"/>
    <col min="3847" max="3847" width="16.7109375" style="1" customWidth="1"/>
    <col min="3848" max="3848" width="2.140625" style="1" customWidth="1"/>
    <col min="3849" max="3849" width="16.7109375" style="1" customWidth="1"/>
    <col min="3850" max="3850" width="2.140625" style="1" customWidth="1"/>
    <col min="3851" max="3851" width="16.7109375" style="1" customWidth="1"/>
    <col min="3852" max="3852" width="10" style="1" bestFit="1" customWidth="1"/>
    <col min="3853" max="4095" width="9.140625" style="1"/>
    <col min="4096" max="4096" width="48.7109375" style="1" customWidth="1"/>
    <col min="4097" max="4097" width="8.7109375" style="1" customWidth="1"/>
    <col min="4098" max="4098" width="2.140625" style="1" customWidth="1"/>
    <col min="4099" max="4099" width="16.7109375" style="1" customWidth="1"/>
    <col min="4100" max="4100" width="2.140625" style="1" customWidth="1"/>
    <col min="4101" max="4101" width="16.7109375" style="1" customWidth="1"/>
    <col min="4102" max="4102" width="2.140625" style="1" customWidth="1"/>
    <col min="4103" max="4103" width="16.7109375" style="1" customWidth="1"/>
    <col min="4104" max="4104" width="2.140625" style="1" customWidth="1"/>
    <col min="4105" max="4105" width="16.7109375" style="1" customWidth="1"/>
    <col min="4106" max="4106" width="2.140625" style="1" customWidth="1"/>
    <col min="4107" max="4107" width="16.7109375" style="1" customWidth="1"/>
    <col min="4108" max="4108" width="10" style="1" bestFit="1" customWidth="1"/>
    <col min="4109" max="4351" width="9.140625" style="1"/>
    <col min="4352" max="4352" width="48.7109375" style="1" customWidth="1"/>
    <col min="4353" max="4353" width="8.7109375" style="1" customWidth="1"/>
    <col min="4354" max="4354" width="2.140625" style="1" customWidth="1"/>
    <col min="4355" max="4355" width="16.7109375" style="1" customWidth="1"/>
    <col min="4356" max="4356" width="2.140625" style="1" customWidth="1"/>
    <col min="4357" max="4357" width="16.7109375" style="1" customWidth="1"/>
    <col min="4358" max="4358" width="2.140625" style="1" customWidth="1"/>
    <col min="4359" max="4359" width="16.7109375" style="1" customWidth="1"/>
    <col min="4360" max="4360" width="2.140625" style="1" customWidth="1"/>
    <col min="4361" max="4361" width="16.7109375" style="1" customWidth="1"/>
    <col min="4362" max="4362" width="2.140625" style="1" customWidth="1"/>
    <col min="4363" max="4363" width="16.7109375" style="1" customWidth="1"/>
    <col min="4364" max="4364" width="10" style="1" bestFit="1" customWidth="1"/>
    <col min="4365" max="4607" width="9.140625" style="1"/>
    <col min="4608" max="4608" width="48.7109375" style="1" customWidth="1"/>
    <col min="4609" max="4609" width="8.7109375" style="1" customWidth="1"/>
    <col min="4610" max="4610" width="2.140625" style="1" customWidth="1"/>
    <col min="4611" max="4611" width="16.7109375" style="1" customWidth="1"/>
    <col min="4612" max="4612" width="2.140625" style="1" customWidth="1"/>
    <col min="4613" max="4613" width="16.7109375" style="1" customWidth="1"/>
    <col min="4614" max="4614" width="2.140625" style="1" customWidth="1"/>
    <col min="4615" max="4615" width="16.7109375" style="1" customWidth="1"/>
    <col min="4616" max="4616" width="2.140625" style="1" customWidth="1"/>
    <col min="4617" max="4617" width="16.7109375" style="1" customWidth="1"/>
    <col min="4618" max="4618" width="2.140625" style="1" customWidth="1"/>
    <col min="4619" max="4619" width="16.7109375" style="1" customWidth="1"/>
    <col min="4620" max="4620" width="10" style="1" bestFit="1" customWidth="1"/>
    <col min="4621" max="4863" width="9.140625" style="1"/>
    <col min="4864" max="4864" width="48.7109375" style="1" customWidth="1"/>
    <col min="4865" max="4865" width="8.7109375" style="1" customWidth="1"/>
    <col min="4866" max="4866" width="2.140625" style="1" customWidth="1"/>
    <col min="4867" max="4867" width="16.7109375" style="1" customWidth="1"/>
    <col min="4868" max="4868" width="2.140625" style="1" customWidth="1"/>
    <col min="4869" max="4869" width="16.7109375" style="1" customWidth="1"/>
    <col min="4870" max="4870" width="2.140625" style="1" customWidth="1"/>
    <col min="4871" max="4871" width="16.7109375" style="1" customWidth="1"/>
    <col min="4872" max="4872" width="2.140625" style="1" customWidth="1"/>
    <col min="4873" max="4873" width="16.7109375" style="1" customWidth="1"/>
    <col min="4874" max="4874" width="2.140625" style="1" customWidth="1"/>
    <col min="4875" max="4875" width="16.7109375" style="1" customWidth="1"/>
    <col min="4876" max="4876" width="10" style="1" bestFit="1" customWidth="1"/>
    <col min="4877" max="5119" width="9.140625" style="1"/>
    <col min="5120" max="5120" width="48.7109375" style="1" customWidth="1"/>
    <col min="5121" max="5121" width="8.7109375" style="1" customWidth="1"/>
    <col min="5122" max="5122" width="2.140625" style="1" customWidth="1"/>
    <col min="5123" max="5123" width="16.7109375" style="1" customWidth="1"/>
    <col min="5124" max="5124" width="2.140625" style="1" customWidth="1"/>
    <col min="5125" max="5125" width="16.7109375" style="1" customWidth="1"/>
    <col min="5126" max="5126" width="2.140625" style="1" customWidth="1"/>
    <col min="5127" max="5127" width="16.7109375" style="1" customWidth="1"/>
    <col min="5128" max="5128" width="2.140625" style="1" customWidth="1"/>
    <col min="5129" max="5129" width="16.7109375" style="1" customWidth="1"/>
    <col min="5130" max="5130" width="2.140625" style="1" customWidth="1"/>
    <col min="5131" max="5131" width="16.7109375" style="1" customWidth="1"/>
    <col min="5132" max="5132" width="10" style="1" bestFit="1" customWidth="1"/>
    <col min="5133" max="5375" width="9.140625" style="1"/>
    <col min="5376" max="5376" width="48.7109375" style="1" customWidth="1"/>
    <col min="5377" max="5377" width="8.7109375" style="1" customWidth="1"/>
    <col min="5378" max="5378" width="2.140625" style="1" customWidth="1"/>
    <col min="5379" max="5379" width="16.7109375" style="1" customWidth="1"/>
    <col min="5380" max="5380" width="2.140625" style="1" customWidth="1"/>
    <col min="5381" max="5381" width="16.7109375" style="1" customWidth="1"/>
    <col min="5382" max="5382" width="2.140625" style="1" customWidth="1"/>
    <col min="5383" max="5383" width="16.7109375" style="1" customWidth="1"/>
    <col min="5384" max="5384" width="2.140625" style="1" customWidth="1"/>
    <col min="5385" max="5385" width="16.7109375" style="1" customWidth="1"/>
    <col min="5386" max="5386" width="2.140625" style="1" customWidth="1"/>
    <col min="5387" max="5387" width="16.7109375" style="1" customWidth="1"/>
    <col min="5388" max="5388" width="10" style="1" bestFit="1" customWidth="1"/>
    <col min="5389" max="5631" width="9.140625" style="1"/>
    <col min="5632" max="5632" width="48.7109375" style="1" customWidth="1"/>
    <col min="5633" max="5633" width="8.7109375" style="1" customWidth="1"/>
    <col min="5634" max="5634" width="2.140625" style="1" customWidth="1"/>
    <col min="5635" max="5635" width="16.7109375" style="1" customWidth="1"/>
    <col min="5636" max="5636" width="2.140625" style="1" customWidth="1"/>
    <col min="5637" max="5637" width="16.7109375" style="1" customWidth="1"/>
    <col min="5638" max="5638" width="2.140625" style="1" customWidth="1"/>
    <col min="5639" max="5639" width="16.7109375" style="1" customWidth="1"/>
    <col min="5640" max="5640" width="2.140625" style="1" customWidth="1"/>
    <col min="5641" max="5641" width="16.7109375" style="1" customWidth="1"/>
    <col min="5642" max="5642" width="2.140625" style="1" customWidth="1"/>
    <col min="5643" max="5643" width="16.7109375" style="1" customWidth="1"/>
    <col min="5644" max="5644" width="10" style="1" bestFit="1" customWidth="1"/>
    <col min="5645" max="5887" width="9.140625" style="1"/>
    <col min="5888" max="5888" width="48.7109375" style="1" customWidth="1"/>
    <col min="5889" max="5889" width="8.7109375" style="1" customWidth="1"/>
    <col min="5890" max="5890" width="2.140625" style="1" customWidth="1"/>
    <col min="5891" max="5891" width="16.7109375" style="1" customWidth="1"/>
    <col min="5892" max="5892" width="2.140625" style="1" customWidth="1"/>
    <col min="5893" max="5893" width="16.7109375" style="1" customWidth="1"/>
    <col min="5894" max="5894" width="2.140625" style="1" customWidth="1"/>
    <col min="5895" max="5895" width="16.7109375" style="1" customWidth="1"/>
    <col min="5896" max="5896" width="2.140625" style="1" customWidth="1"/>
    <col min="5897" max="5897" width="16.7109375" style="1" customWidth="1"/>
    <col min="5898" max="5898" width="2.140625" style="1" customWidth="1"/>
    <col min="5899" max="5899" width="16.7109375" style="1" customWidth="1"/>
    <col min="5900" max="5900" width="10" style="1" bestFit="1" customWidth="1"/>
    <col min="5901" max="6143" width="9.140625" style="1"/>
    <col min="6144" max="6144" width="48.7109375" style="1" customWidth="1"/>
    <col min="6145" max="6145" width="8.7109375" style="1" customWidth="1"/>
    <col min="6146" max="6146" width="2.140625" style="1" customWidth="1"/>
    <col min="6147" max="6147" width="16.7109375" style="1" customWidth="1"/>
    <col min="6148" max="6148" width="2.140625" style="1" customWidth="1"/>
    <col min="6149" max="6149" width="16.7109375" style="1" customWidth="1"/>
    <col min="6150" max="6150" width="2.140625" style="1" customWidth="1"/>
    <col min="6151" max="6151" width="16.7109375" style="1" customWidth="1"/>
    <col min="6152" max="6152" width="2.140625" style="1" customWidth="1"/>
    <col min="6153" max="6153" width="16.7109375" style="1" customWidth="1"/>
    <col min="6154" max="6154" width="2.140625" style="1" customWidth="1"/>
    <col min="6155" max="6155" width="16.7109375" style="1" customWidth="1"/>
    <col min="6156" max="6156" width="10" style="1" bestFit="1" customWidth="1"/>
    <col min="6157" max="6399" width="9.140625" style="1"/>
    <col min="6400" max="6400" width="48.7109375" style="1" customWidth="1"/>
    <col min="6401" max="6401" width="8.7109375" style="1" customWidth="1"/>
    <col min="6402" max="6402" width="2.140625" style="1" customWidth="1"/>
    <col min="6403" max="6403" width="16.7109375" style="1" customWidth="1"/>
    <col min="6404" max="6404" width="2.140625" style="1" customWidth="1"/>
    <col min="6405" max="6405" width="16.7109375" style="1" customWidth="1"/>
    <col min="6406" max="6406" width="2.140625" style="1" customWidth="1"/>
    <col min="6407" max="6407" width="16.7109375" style="1" customWidth="1"/>
    <col min="6408" max="6408" width="2.140625" style="1" customWidth="1"/>
    <col min="6409" max="6409" width="16.7109375" style="1" customWidth="1"/>
    <col min="6410" max="6410" width="2.140625" style="1" customWidth="1"/>
    <col min="6411" max="6411" width="16.7109375" style="1" customWidth="1"/>
    <col min="6412" max="6412" width="10" style="1" bestFit="1" customWidth="1"/>
    <col min="6413" max="6655" width="9.140625" style="1"/>
    <col min="6656" max="6656" width="48.7109375" style="1" customWidth="1"/>
    <col min="6657" max="6657" width="8.7109375" style="1" customWidth="1"/>
    <col min="6658" max="6658" width="2.140625" style="1" customWidth="1"/>
    <col min="6659" max="6659" width="16.7109375" style="1" customWidth="1"/>
    <col min="6660" max="6660" width="2.140625" style="1" customWidth="1"/>
    <col min="6661" max="6661" width="16.7109375" style="1" customWidth="1"/>
    <col min="6662" max="6662" width="2.140625" style="1" customWidth="1"/>
    <col min="6663" max="6663" width="16.7109375" style="1" customWidth="1"/>
    <col min="6664" max="6664" width="2.140625" style="1" customWidth="1"/>
    <col min="6665" max="6665" width="16.7109375" style="1" customWidth="1"/>
    <col min="6666" max="6666" width="2.140625" style="1" customWidth="1"/>
    <col min="6667" max="6667" width="16.7109375" style="1" customWidth="1"/>
    <col min="6668" max="6668" width="10" style="1" bestFit="1" customWidth="1"/>
    <col min="6669" max="6911" width="9.140625" style="1"/>
    <col min="6912" max="6912" width="48.7109375" style="1" customWidth="1"/>
    <col min="6913" max="6913" width="8.7109375" style="1" customWidth="1"/>
    <col min="6914" max="6914" width="2.140625" style="1" customWidth="1"/>
    <col min="6915" max="6915" width="16.7109375" style="1" customWidth="1"/>
    <col min="6916" max="6916" width="2.140625" style="1" customWidth="1"/>
    <col min="6917" max="6917" width="16.7109375" style="1" customWidth="1"/>
    <col min="6918" max="6918" width="2.140625" style="1" customWidth="1"/>
    <col min="6919" max="6919" width="16.7109375" style="1" customWidth="1"/>
    <col min="6920" max="6920" width="2.140625" style="1" customWidth="1"/>
    <col min="6921" max="6921" width="16.7109375" style="1" customWidth="1"/>
    <col min="6922" max="6922" width="2.140625" style="1" customWidth="1"/>
    <col min="6923" max="6923" width="16.7109375" style="1" customWidth="1"/>
    <col min="6924" max="6924" width="10" style="1" bestFit="1" customWidth="1"/>
    <col min="6925" max="7167" width="9.140625" style="1"/>
    <col min="7168" max="7168" width="48.7109375" style="1" customWidth="1"/>
    <col min="7169" max="7169" width="8.7109375" style="1" customWidth="1"/>
    <col min="7170" max="7170" width="2.140625" style="1" customWidth="1"/>
    <col min="7171" max="7171" width="16.7109375" style="1" customWidth="1"/>
    <col min="7172" max="7172" width="2.140625" style="1" customWidth="1"/>
    <col min="7173" max="7173" width="16.7109375" style="1" customWidth="1"/>
    <col min="7174" max="7174" width="2.140625" style="1" customWidth="1"/>
    <col min="7175" max="7175" width="16.7109375" style="1" customWidth="1"/>
    <col min="7176" max="7176" width="2.140625" style="1" customWidth="1"/>
    <col min="7177" max="7177" width="16.7109375" style="1" customWidth="1"/>
    <col min="7178" max="7178" width="2.140625" style="1" customWidth="1"/>
    <col min="7179" max="7179" width="16.7109375" style="1" customWidth="1"/>
    <col min="7180" max="7180" width="10" style="1" bestFit="1" customWidth="1"/>
    <col min="7181" max="7423" width="9.140625" style="1"/>
    <col min="7424" max="7424" width="48.7109375" style="1" customWidth="1"/>
    <col min="7425" max="7425" width="8.7109375" style="1" customWidth="1"/>
    <col min="7426" max="7426" width="2.140625" style="1" customWidth="1"/>
    <col min="7427" max="7427" width="16.7109375" style="1" customWidth="1"/>
    <col min="7428" max="7428" width="2.140625" style="1" customWidth="1"/>
    <col min="7429" max="7429" width="16.7109375" style="1" customWidth="1"/>
    <col min="7430" max="7430" width="2.140625" style="1" customWidth="1"/>
    <col min="7431" max="7431" width="16.7109375" style="1" customWidth="1"/>
    <col min="7432" max="7432" width="2.140625" style="1" customWidth="1"/>
    <col min="7433" max="7433" width="16.7109375" style="1" customWidth="1"/>
    <col min="7434" max="7434" width="2.140625" style="1" customWidth="1"/>
    <col min="7435" max="7435" width="16.7109375" style="1" customWidth="1"/>
    <col min="7436" max="7436" width="10" style="1" bestFit="1" customWidth="1"/>
    <col min="7437" max="7679" width="9.140625" style="1"/>
    <col min="7680" max="7680" width="48.7109375" style="1" customWidth="1"/>
    <col min="7681" max="7681" width="8.7109375" style="1" customWidth="1"/>
    <col min="7682" max="7682" width="2.140625" style="1" customWidth="1"/>
    <col min="7683" max="7683" width="16.7109375" style="1" customWidth="1"/>
    <col min="7684" max="7684" width="2.140625" style="1" customWidth="1"/>
    <col min="7685" max="7685" width="16.7109375" style="1" customWidth="1"/>
    <col min="7686" max="7686" width="2.140625" style="1" customWidth="1"/>
    <col min="7687" max="7687" width="16.7109375" style="1" customWidth="1"/>
    <col min="7688" max="7688" width="2.140625" style="1" customWidth="1"/>
    <col min="7689" max="7689" width="16.7109375" style="1" customWidth="1"/>
    <col min="7690" max="7690" width="2.140625" style="1" customWidth="1"/>
    <col min="7691" max="7691" width="16.7109375" style="1" customWidth="1"/>
    <col min="7692" max="7692" width="10" style="1" bestFit="1" customWidth="1"/>
    <col min="7693" max="7935" width="9.140625" style="1"/>
    <col min="7936" max="7936" width="48.7109375" style="1" customWidth="1"/>
    <col min="7937" max="7937" width="8.7109375" style="1" customWidth="1"/>
    <col min="7938" max="7938" width="2.140625" style="1" customWidth="1"/>
    <col min="7939" max="7939" width="16.7109375" style="1" customWidth="1"/>
    <col min="7940" max="7940" width="2.140625" style="1" customWidth="1"/>
    <col min="7941" max="7941" width="16.7109375" style="1" customWidth="1"/>
    <col min="7942" max="7942" width="2.140625" style="1" customWidth="1"/>
    <col min="7943" max="7943" width="16.7109375" style="1" customWidth="1"/>
    <col min="7944" max="7944" width="2.140625" style="1" customWidth="1"/>
    <col min="7945" max="7945" width="16.7109375" style="1" customWidth="1"/>
    <col min="7946" max="7946" width="2.140625" style="1" customWidth="1"/>
    <col min="7947" max="7947" width="16.7109375" style="1" customWidth="1"/>
    <col min="7948" max="7948" width="10" style="1" bestFit="1" customWidth="1"/>
    <col min="7949" max="8191" width="9.140625" style="1"/>
    <col min="8192" max="8192" width="48.7109375" style="1" customWidth="1"/>
    <col min="8193" max="8193" width="8.7109375" style="1" customWidth="1"/>
    <col min="8194" max="8194" width="2.140625" style="1" customWidth="1"/>
    <col min="8195" max="8195" width="16.7109375" style="1" customWidth="1"/>
    <col min="8196" max="8196" width="2.140625" style="1" customWidth="1"/>
    <col min="8197" max="8197" width="16.7109375" style="1" customWidth="1"/>
    <col min="8198" max="8198" width="2.140625" style="1" customWidth="1"/>
    <col min="8199" max="8199" width="16.7109375" style="1" customWidth="1"/>
    <col min="8200" max="8200" width="2.140625" style="1" customWidth="1"/>
    <col min="8201" max="8201" width="16.7109375" style="1" customWidth="1"/>
    <col min="8202" max="8202" width="2.140625" style="1" customWidth="1"/>
    <col min="8203" max="8203" width="16.7109375" style="1" customWidth="1"/>
    <col min="8204" max="8204" width="10" style="1" bestFit="1" customWidth="1"/>
    <col min="8205" max="8447" width="9.140625" style="1"/>
    <col min="8448" max="8448" width="48.7109375" style="1" customWidth="1"/>
    <col min="8449" max="8449" width="8.7109375" style="1" customWidth="1"/>
    <col min="8450" max="8450" width="2.140625" style="1" customWidth="1"/>
    <col min="8451" max="8451" width="16.7109375" style="1" customWidth="1"/>
    <col min="8452" max="8452" width="2.140625" style="1" customWidth="1"/>
    <col min="8453" max="8453" width="16.7109375" style="1" customWidth="1"/>
    <col min="8454" max="8454" width="2.140625" style="1" customWidth="1"/>
    <col min="8455" max="8455" width="16.7109375" style="1" customWidth="1"/>
    <col min="8456" max="8456" width="2.140625" style="1" customWidth="1"/>
    <col min="8457" max="8457" width="16.7109375" style="1" customWidth="1"/>
    <col min="8458" max="8458" width="2.140625" style="1" customWidth="1"/>
    <col min="8459" max="8459" width="16.7109375" style="1" customWidth="1"/>
    <col min="8460" max="8460" width="10" style="1" bestFit="1" customWidth="1"/>
    <col min="8461" max="8703" width="9.140625" style="1"/>
    <col min="8704" max="8704" width="48.7109375" style="1" customWidth="1"/>
    <col min="8705" max="8705" width="8.7109375" style="1" customWidth="1"/>
    <col min="8706" max="8706" width="2.140625" style="1" customWidth="1"/>
    <col min="8707" max="8707" width="16.7109375" style="1" customWidth="1"/>
    <col min="8708" max="8708" width="2.140625" style="1" customWidth="1"/>
    <col min="8709" max="8709" width="16.7109375" style="1" customWidth="1"/>
    <col min="8710" max="8710" width="2.140625" style="1" customWidth="1"/>
    <col min="8711" max="8711" width="16.7109375" style="1" customWidth="1"/>
    <col min="8712" max="8712" width="2.140625" style="1" customWidth="1"/>
    <col min="8713" max="8713" width="16.7109375" style="1" customWidth="1"/>
    <col min="8714" max="8714" width="2.140625" style="1" customWidth="1"/>
    <col min="8715" max="8715" width="16.7109375" style="1" customWidth="1"/>
    <col min="8716" max="8716" width="10" style="1" bestFit="1" customWidth="1"/>
    <col min="8717" max="8959" width="9.140625" style="1"/>
    <col min="8960" max="8960" width="48.7109375" style="1" customWidth="1"/>
    <col min="8961" max="8961" width="8.7109375" style="1" customWidth="1"/>
    <col min="8962" max="8962" width="2.140625" style="1" customWidth="1"/>
    <col min="8963" max="8963" width="16.7109375" style="1" customWidth="1"/>
    <col min="8964" max="8964" width="2.140625" style="1" customWidth="1"/>
    <col min="8965" max="8965" width="16.7109375" style="1" customWidth="1"/>
    <col min="8966" max="8966" width="2.140625" style="1" customWidth="1"/>
    <col min="8967" max="8967" width="16.7109375" style="1" customWidth="1"/>
    <col min="8968" max="8968" width="2.140625" style="1" customWidth="1"/>
    <col min="8969" max="8969" width="16.7109375" style="1" customWidth="1"/>
    <col min="8970" max="8970" width="2.140625" style="1" customWidth="1"/>
    <col min="8971" max="8971" width="16.7109375" style="1" customWidth="1"/>
    <col min="8972" max="8972" width="10" style="1" bestFit="1" customWidth="1"/>
    <col min="8973" max="9215" width="9.140625" style="1"/>
    <col min="9216" max="9216" width="48.7109375" style="1" customWidth="1"/>
    <col min="9217" max="9217" width="8.7109375" style="1" customWidth="1"/>
    <col min="9218" max="9218" width="2.140625" style="1" customWidth="1"/>
    <col min="9219" max="9219" width="16.7109375" style="1" customWidth="1"/>
    <col min="9220" max="9220" width="2.140625" style="1" customWidth="1"/>
    <col min="9221" max="9221" width="16.7109375" style="1" customWidth="1"/>
    <col min="9222" max="9222" width="2.140625" style="1" customWidth="1"/>
    <col min="9223" max="9223" width="16.7109375" style="1" customWidth="1"/>
    <col min="9224" max="9224" width="2.140625" style="1" customWidth="1"/>
    <col min="9225" max="9225" width="16.7109375" style="1" customWidth="1"/>
    <col min="9226" max="9226" width="2.140625" style="1" customWidth="1"/>
    <col min="9227" max="9227" width="16.7109375" style="1" customWidth="1"/>
    <col min="9228" max="9228" width="10" style="1" bestFit="1" customWidth="1"/>
    <col min="9229" max="9471" width="9.140625" style="1"/>
    <col min="9472" max="9472" width="48.7109375" style="1" customWidth="1"/>
    <col min="9473" max="9473" width="8.7109375" style="1" customWidth="1"/>
    <col min="9474" max="9474" width="2.140625" style="1" customWidth="1"/>
    <col min="9475" max="9475" width="16.7109375" style="1" customWidth="1"/>
    <col min="9476" max="9476" width="2.140625" style="1" customWidth="1"/>
    <col min="9477" max="9477" width="16.7109375" style="1" customWidth="1"/>
    <col min="9478" max="9478" width="2.140625" style="1" customWidth="1"/>
    <col min="9479" max="9479" width="16.7109375" style="1" customWidth="1"/>
    <col min="9480" max="9480" width="2.140625" style="1" customWidth="1"/>
    <col min="9481" max="9481" width="16.7109375" style="1" customWidth="1"/>
    <col min="9482" max="9482" width="2.140625" style="1" customWidth="1"/>
    <col min="9483" max="9483" width="16.7109375" style="1" customWidth="1"/>
    <col min="9484" max="9484" width="10" style="1" bestFit="1" customWidth="1"/>
    <col min="9485" max="9727" width="9.140625" style="1"/>
    <col min="9728" max="9728" width="48.7109375" style="1" customWidth="1"/>
    <col min="9729" max="9729" width="8.7109375" style="1" customWidth="1"/>
    <col min="9730" max="9730" width="2.140625" style="1" customWidth="1"/>
    <col min="9731" max="9731" width="16.7109375" style="1" customWidth="1"/>
    <col min="9732" max="9732" width="2.140625" style="1" customWidth="1"/>
    <col min="9733" max="9733" width="16.7109375" style="1" customWidth="1"/>
    <col min="9734" max="9734" width="2.140625" style="1" customWidth="1"/>
    <col min="9735" max="9735" width="16.7109375" style="1" customWidth="1"/>
    <col min="9736" max="9736" width="2.140625" style="1" customWidth="1"/>
    <col min="9737" max="9737" width="16.7109375" style="1" customWidth="1"/>
    <col min="9738" max="9738" width="2.140625" style="1" customWidth="1"/>
    <col min="9739" max="9739" width="16.7109375" style="1" customWidth="1"/>
    <col min="9740" max="9740" width="10" style="1" bestFit="1" customWidth="1"/>
    <col min="9741" max="9983" width="9.140625" style="1"/>
    <col min="9984" max="9984" width="48.7109375" style="1" customWidth="1"/>
    <col min="9985" max="9985" width="8.7109375" style="1" customWidth="1"/>
    <col min="9986" max="9986" width="2.140625" style="1" customWidth="1"/>
    <col min="9987" max="9987" width="16.7109375" style="1" customWidth="1"/>
    <col min="9988" max="9988" width="2.140625" style="1" customWidth="1"/>
    <col min="9989" max="9989" width="16.7109375" style="1" customWidth="1"/>
    <col min="9990" max="9990" width="2.140625" style="1" customWidth="1"/>
    <col min="9991" max="9991" width="16.7109375" style="1" customWidth="1"/>
    <col min="9992" max="9992" width="2.140625" style="1" customWidth="1"/>
    <col min="9993" max="9993" width="16.7109375" style="1" customWidth="1"/>
    <col min="9994" max="9994" width="2.140625" style="1" customWidth="1"/>
    <col min="9995" max="9995" width="16.7109375" style="1" customWidth="1"/>
    <col min="9996" max="9996" width="10" style="1" bestFit="1" customWidth="1"/>
    <col min="9997" max="10239" width="9.140625" style="1"/>
    <col min="10240" max="10240" width="48.7109375" style="1" customWidth="1"/>
    <col min="10241" max="10241" width="8.7109375" style="1" customWidth="1"/>
    <col min="10242" max="10242" width="2.140625" style="1" customWidth="1"/>
    <col min="10243" max="10243" width="16.7109375" style="1" customWidth="1"/>
    <col min="10244" max="10244" width="2.140625" style="1" customWidth="1"/>
    <col min="10245" max="10245" width="16.7109375" style="1" customWidth="1"/>
    <col min="10246" max="10246" width="2.140625" style="1" customWidth="1"/>
    <col min="10247" max="10247" width="16.7109375" style="1" customWidth="1"/>
    <col min="10248" max="10248" width="2.140625" style="1" customWidth="1"/>
    <col min="10249" max="10249" width="16.7109375" style="1" customWidth="1"/>
    <col min="10250" max="10250" width="2.140625" style="1" customWidth="1"/>
    <col min="10251" max="10251" width="16.7109375" style="1" customWidth="1"/>
    <col min="10252" max="10252" width="10" style="1" bestFit="1" customWidth="1"/>
    <col min="10253" max="10495" width="9.140625" style="1"/>
    <col min="10496" max="10496" width="48.7109375" style="1" customWidth="1"/>
    <col min="10497" max="10497" width="8.7109375" style="1" customWidth="1"/>
    <col min="10498" max="10498" width="2.140625" style="1" customWidth="1"/>
    <col min="10499" max="10499" width="16.7109375" style="1" customWidth="1"/>
    <col min="10500" max="10500" width="2.140625" style="1" customWidth="1"/>
    <col min="10501" max="10501" width="16.7109375" style="1" customWidth="1"/>
    <col min="10502" max="10502" width="2.140625" style="1" customWidth="1"/>
    <col min="10503" max="10503" width="16.7109375" style="1" customWidth="1"/>
    <col min="10504" max="10504" width="2.140625" style="1" customWidth="1"/>
    <col min="10505" max="10505" width="16.7109375" style="1" customWidth="1"/>
    <col min="10506" max="10506" width="2.140625" style="1" customWidth="1"/>
    <col min="10507" max="10507" width="16.7109375" style="1" customWidth="1"/>
    <col min="10508" max="10508" width="10" style="1" bestFit="1" customWidth="1"/>
    <col min="10509" max="10751" width="9.140625" style="1"/>
    <col min="10752" max="10752" width="48.7109375" style="1" customWidth="1"/>
    <col min="10753" max="10753" width="8.7109375" style="1" customWidth="1"/>
    <col min="10754" max="10754" width="2.140625" style="1" customWidth="1"/>
    <col min="10755" max="10755" width="16.7109375" style="1" customWidth="1"/>
    <col min="10756" max="10756" width="2.140625" style="1" customWidth="1"/>
    <col min="10757" max="10757" width="16.7109375" style="1" customWidth="1"/>
    <col min="10758" max="10758" width="2.140625" style="1" customWidth="1"/>
    <col min="10759" max="10759" width="16.7109375" style="1" customWidth="1"/>
    <col min="10760" max="10760" width="2.140625" style="1" customWidth="1"/>
    <col min="10761" max="10761" width="16.7109375" style="1" customWidth="1"/>
    <col min="10762" max="10762" width="2.140625" style="1" customWidth="1"/>
    <col min="10763" max="10763" width="16.7109375" style="1" customWidth="1"/>
    <col min="10764" max="10764" width="10" style="1" bestFit="1" customWidth="1"/>
    <col min="10765" max="11007" width="9.140625" style="1"/>
    <col min="11008" max="11008" width="48.7109375" style="1" customWidth="1"/>
    <col min="11009" max="11009" width="8.7109375" style="1" customWidth="1"/>
    <col min="11010" max="11010" width="2.140625" style="1" customWidth="1"/>
    <col min="11011" max="11011" width="16.7109375" style="1" customWidth="1"/>
    <col min="11012" max="11012" width="2.140625" style="1" customWidth="1"/>
    <col min="11013" max="11013" width="16.7109375" style="1" customWidth="1"/>
    <col min="11014" max="11014" width="2.140625" style="1" customWidth="1"/>
    <col min="11015" max="11015" width="16.7109375" style="1" customWidth="1"/>
    <col min="11016" max="11016" width="2.140625" style="1" customWidth="1"/>
    <col min="11017" max="11017" width="16.7109375" style="1" customWidth="1"/>
    <col min="11018" max="11018" width="2.140625" style="1" customWidth="1"/>
    <col min="11019" max="11019" width="16.7109375" style="1" customWidth="1"/>
    <col min="11020" max="11020" width="10" style="1" bestFit="1" customWidth="1"/>
    <col min="11021" max="11263" width="9.140625" style="1"/>
    <col min="11264" max="11264" width="48.7109375" style="1" customWidth="1"/>
    <col min="11265" max="11265" width="8.7109375" style="1" customWidth="1"/>
    <col min="11266" max="11266" width="2.140625" style="1" customWidth="1"/>
    <col min="11267" max="11267" width="16.7109375" style="1" customWidth="1"/>
    <col min="11268" max="11268" width="2.140625" style="1" customWidth="1"/>
    <col min="11269" max="11269" width="16.7109375" style="1" customWidth="1"/>
    <col min="11270" max="11270" width="2.140625" style="1" customWidth="1"/>
    <col min="11271" max="11271" width="16.7109375" style="1" customWidth="1"/>
    <col min="11272" max="11272" width="2.140625" style="1" customWidth="1"/>
    <col min="11273" max="11273" width="16.7109375" style="1" customWidth="1"/>
    <col min="11274" max="11274" width="2.140625" style="1" customWidth="1"/>
    <col min="11275" max="11275" width="16.7109375" style="1" customWidth="1"/>
    <col min="11276" max="11276" width="10" style="1" bestFit="1" customWidth="1"/>
    <col min="11277" max="11519" width="9.140625" style="1"/>
    <col min="11520" max="11520" width="48.7109375" style="1" customWidth="1"/>
    <col min="11521" max="11521" width="8.7109375" style="1" customWidth="1"/>
    <col min="11522" max="11522" width="2.140625" style="1" customWidth="1"/>
    <col min="11523" max="11523" width="16.7109375" style="1" customWidth="1"/>
    <col min="11524" max="11524" width="2.140625" style="1" customWidth="1"/>
    <col min="11525" max="11525" width="16.7109375" style="1" customWidth="1"/>
    <col min="11526" max="11526" width="2.140625" style="1" customWidth="1"/>
    <col min="11527" max="11527" width="16.7109375" style="1" customWidth="1"/>
    <col min="11528" max="11528" width="2.140625" style="1" customWidth="1"/>
    <col min="11529" max="11529" width="16.7109375" style="1" customWidth="1"/>
    <col min="11530" max="11530" width="2.140625" style="1" customWidth="1"/>
    <col min="11531" max="11531" width="16.7109375" style="1" customWidth="1"/>
    <col min="11532" max="11532" width="10" style="1" bestFit="1" customWidth="1"/>
    <col min="11533" max="11775" width="9.140625" style="1"/>
    <col min="11776" max="11776" width="48.7109375" style="1" customWidth="1"/>
    <col min="11777" max="11777" width="8.7109375" style="1" customWidth="1"/>
    <col min="11778" max="11778" width="2.140625" style="1" customWidth="1"/>
    <col min="11779" max="11779" width="16.7109375" style="1" customWidth="1"/>
    <col min="11780" max="11780" width="2.140625" style="1" customWidth="1"/>
    <col min="11781" max="11781" width="16.7109375" style="1" customWidth="1"/>
    <col min="11782" max="11782" width="2.140625" style="1" customWidth="1"/>
    <col min="11783" max="11783" width="16.7109375" style="1" customWidth="1"/>
    <col min="11784" max="11784" width="2.140625" style="1" customWidth="1"/>
    <col min="11785" max="11785" width="16.7109375" style="1" customWidth="1"/>
    <col min="11786" max="11786" width="2.140625" style="1" customWidth="1"/>
    <col min="11787" max="11787" width="16.7109375" style="1" customWidth="1"/>
    <col min="11788" max="11788" width="10" style="1" bestFit="1" customWidth="1"/>
    <col min="11789" max="12031" width="9.140625" style="1"/>
    <col min="12032" max="12032" width="48.7109375" style="1" customWidth="1"/>
    <col min="12033" max="12033" width="8.7109375" style="1" customWidth="1"/>
    <col min="12034" max="12034" width="2.140625" style="1" customWidth="1"/>
    <col min="12035" max="12035" width="16.7109375" style="1" customWidth="1"/>
    <col min="12036" max="12036" width="2.140625" style="1" customWidth="1"/>
    <col min="12037" max="12037" width="16.7109375" style="1" customWidth="1"/>
    <col min="12038" max="12038" width="2.140625" style="1" customWidth="1"/>
    <col min="12039" max="12039" width="16.7109375" style="1" customWidth="1"/>
    <col min="12040" max="12040" width="2.140625" style="1" customWidth="1"/>
    <col min="12041" max="12041" width="16.7109375" style="1" customWidth="1"/>
    <col min="12042" max="12042" width="2.140625" style="1" customWidth="1"/>
    <col min="12043" max="12043" width="16.7109375" style="1" customWidth="1"/>
    <col min="12044" max="12044" width="10" style="1" bestFit="1" customWidth="1"/>
    <col min="12045" max="12287" width="9.140625" style="1"/>
    <col min="12288" max="12288" width="48.7109375" style="1" customWidth="1"/>
    <col min="12289" max="12289" width="8.7109375" style="1" customWidth="1"/>
    <col min="12290" max="12290" width="2.140625" style="1" customWidth="1"/>
    <col min="12291" max="12291" width="16.7109375" style="1" customWidth="1"/>
    <col min="12292" max="12292" width="2.140625" style="1" customWidth="1"/>
    <col min="12293" max="12293" width="16.7109375" style="1" customWidth="1"/>
    <col min="12294" max="12294" width="2.140625" style="1" customWidth="1"/>
    <col min="12295" max="12295" width="16.7109375" style="1" customWidth="1"/>
    <col min="12296" max="12296" width="2.140625" style="1" customWidth="1"/>
    <col min="12297" max="12297" width="16.7109375" style="1" customWidth="1"/>
    <col min="12298" max="12298" width="2.140625" style="1" customWidth="1"/>
    <col min="12299" max="12299" width="16.7109375" style="1" customWidth="1"/>
    <col min="12300" max="12300" width="10" style="1" bestFit="1" customWidth="1"/>
    <col min="12301" max="12543" width="9.140625" style="1"/>
    <col min="12544" max="12544" width="48.7109375" style="1" customWidth="1"/>
    <col min="12545" max="12545" width="8.7109375" style="1" customWidth="1"/>
    <col min="12546" max="12546" width="2.140625" style="1" customWidth="1"/>
    <col min="12547" max="12547" width="16.7109375" style="1" customWidth="1"/>
    <col min="12548" max="12548" width="2.140625" style="1" customWidth="1"/>
    <col min="12549" max="12549" width="16.7109375" style="1" customWidth="1"/>
    <col min="12550" max="12550" width="2.140625" style="1" customWidth="1"/>
    <col min="12551" max="12551" width="16.7109375" style="1" customWidth="1"/>
    <col min="12552" max="12552" width="2.140625" style="1" customWidth="1"/>
    <col min="12553" max="12553" width="16.7109375" style="1" customWidth="1"/>
    <col min="12554" max="12554" width="2.140625" style="1" customWidth="1"/>
    <col min="12555" max="12555" width="16.7109375" style="1" customWidth="1"/>
    <col min="12556" max="12556" width="10" style="1" bestFit="1" customWidth="1"/>
    <col min="12557" max="12799" width="9.140625" style="1"/>
    <col min="12800" max="12800" width="48.7109375" style="1" customWidth="1"/>
    <col min="12801" max="12801" width="8.7109375" style="1" customWidth="1"/>
    <col min="12802" max="12802" width="2.140625" style="1" customWidth="1"/>
    <col min="12803" max="12803" width="16.7109375" style="1" customWidth="1"/>
    <col min="12804" max="12804" width="2.140625" style="1" customWidth="1"/>
    <col min="12805" max="12805" width="16.7109375" style="1" customWidth="1"/>
    <col min="12806" max="12806" width="2.140625" style="1" customWidth="1"/>
    <col min="12807" max="12807" width="16.7109375" style="1" customWidth="1"/>
    <col min="12808" max="12808" width="2.140625" style="1" customWidth="1"/>
    <col min="12809" max="12809" width="16.7109375" style="1" customWidth="1"/>
    <col min="12810" max="12810" width="2.140625" style="1" customWidth="1"/>
    <col min="12811" max="12811" width="16.7109375" style="1" customWidth="1"/>
    <col min="12812" max="12812" width="10" style="1" bestFit="1" customWidth="1"/>
    <col min="12813" max="13055" width="9.140625" style="1"/>
    <col min="13056" max="13056" width="48.7109375" style="1" customWidth="1"/>
    <col min="13057" max="13057" width="8.7109375" style="1" customWidth="1"/>
    <col min="13058" max="13058" width="2.140625" style="1" customWidth="1"/>
    <col min="13059" max="13059" width="16.7109375" style="1" customWidth="1"/>
    <col min="13060" max="13060" width="2.140625" style="1" customWidth="1"/>
    <col min="13061" max="13061" width="16.7109375" style="1" customWidth="1"/>
    <col min="13062" max="13062" width="2.140625" style="1" customWidth="1"/>
    <col min="13063" max="13063" width="16.7109375" style="1" customWidth="1"/>
    <col min="13064" max="13064" width="2.140625" style="1" customWidth="1"/>
    <col min="13065" max="13065" width="16.7109375" style="1" customWidth="1"/>
    <col min="13066" max="13066" width="2.140625" style="1" customWidth="1"/>
    <col min="13067" max="13067" width="16.7109375" style="1" customWidth="1"/>
    <col min="13068" max="13068" width="10" style="1" bestFit="1" customWidth="1"/>
    <col min="13069" max="13311" width="9.140625" style="1"/>
    <col min="13312" max="13312" width="48.7109375" style="1" customWidth="1"/>
    <col min="13313" max="13313" width="8.7109375" style="1" customWidth="1"/>
    <col min="13314" max="13314" width="2.140625" style="1" customWidth="1"/>
    <col min="13315" max="13315" width="16.7109375" style="1" customWidth="1"/>
    <col min="13316" max="13316" width="2.140625" style="1" customWidth="1"/>
    <col min="13317" max="13317" width="16.7109375" style="1" customWidth="1"/>
    <col min="13318" max="13318" width="2.140625" style="1" customWidth="1"/>
    <col min="13319" max="13319" width="16.7109375" style="1" customWidth="1"/>
    <col min="13320" max="13320" width="2.140625" style="1" customWidth="1"/>
    <col min="13321" max="13321" width="16.7109375" style="1" customWidth="1"/>
    <col min="13322" max="13322" width="2.140625" style="1" customWidth="1"/>
    <col min="13323" max="13323" width="16.7109375" style="1" customWidth="1"/>
    <col min="13324" max="13324" width="10" style="1" bestFit="1" customWidth="1"/>
    <col min="13325" max="13567" width="9.140625" style="1"/>
    <col min="13568" max="13568" width="48.7109375" style="1" customWidth="1"/>
    <col min="13569" max="13569" width="8.7109375" style="1" customWidth="1"/>
    <col min="13570" max="13570" width="2.140625" style="1" customWidth="1"/>
    <col min="13571" max="13571" width="16.7109375" style="1" customWidth="1"/>
    <col min="13572" max="13572" width="2.140625" style="1" customWidth="1"/>
    <col min="13573" max="13573" width="16.7109375" style="1" customWidth="1"/>
    <col min="13574" max="13574" width="2.140625" style="1" customWidth="1"/>
    <col min="13575" max="13575" width="16.7109375" style="1" customWidth="1"/>
    <col min="13576" max="13576" width="2.140625" style="1" customWidth="1"/>
    <col min="13577" max="13577" width="16.7109375" style="1" customWidth="1"/>
    <col min="13578" max="13578" width="2.140625" style="1" customWidth="1"/>
    <col min="13579" max="13579" width="16.7109375" style="1" customWidth="1"/>
    <col min="13580" max="13580" width="10" style="1" bestFit="1" customWidth="1"/>
    <col min="13581" max="13823" width="9.140625" style="1"/>
    <col min="13824" max="13824" width="48.7109375" style="1" customWidth="1"/>
    <col min="13825" max="13825" width="8.7109375" style="1" customWidth="1"/>
    <col min="13826" max="13826" width="2.140625" style="1" customWidth="1"/>
    <col min="13827" max="13827" width="16.7109375" style="1" customWidth="1"/>
    <col min="13828" max="13828" width="2.140625" style="1" customWidth="1"/>
    <col min="13829" max="13829" width="16.7109375" style="1" customWidth="1"/>
    <col min="13830" max="13830" width="2.140625" style="1" customWidth="1"/>
    <col min="13831" max="13831" width="16.7109375" style="1" customWidth="1"/>
    <col min="13832" max="13832" width="2.140625" style="1" customWidth="1"/>
    <col min="13833" max="13833" width="16.7109375" style="1" customWidth="1"/>
    <col min="13834" max="13834" width="2.140625" style="1" customWidth="1"/>
    <col min="13835" max="13835" width="16.7109375" style="1" customWidth="1"/>
    <col min="13836" max="13836" width="10" style="1" bestFit="1" customWidth="1"/>
    <col min="13837" max="14079" width="9.140625" style="1"/>
    <col min="14080" max="14080" width="48.7109375" style="1" customWidth="1"/>
    <col min="14081" max="14081" width="8.7109375" style="1" customWidth="1"/>
    <col min="14082" max="14082" width="2.140625" style="1" customWidth="1"/>
    <col min="14083" max="14083" width="16.7109375" style="1" customWidth="1"/>
    <col min="14084" max="14084" width="2.140625" style="1" customWidth="1"/>
    <col min="14085" max="14085" width="16.7109375" style="1" customWidth="1"/>
    <col min="14086" max="14086" width="2.140625" style="1" customWidth="1"/>
    <col min="14087" max="14087" width="16.7109375" style="1" customWidth="1"/>
    <col min="14088" max="14088" width="2.140625" style="1" customWidth="1"/>
    <col min="14089" max="14089" width="16.7109375" style="1" customWidth="1"/>
    <col min="14090" max="14090" width="2.140625" style="1" customWidth="1"/>
    <col min="14091" max="14091" width="16.7109375" style="1" customWidth="1"/>
    <col min="14092" max="14092" width="10" style="1" bestFit="1" customWidth="1"/>
    <col min="14093" max="14335" width="9.140625" style="1"/>
    <col min="14336" max="14336" width="48.7109375" style="1" customWidth="1"/>
    <col min="14337" max="14337" width="8.7109375" style="1" customWidth="1"/>
    <col min="14338" max="14338" width="2.140625" style="1" customWidth="1"/>
    <col min="14339" max="14339" width="16.7109375" style="1" customWidth="1"/>
    <col min="14340" max="14340" width="2.140625" style="1" customWidth="1"/>
    <col min="14341" max="14341" width="16.7109375" style="1" customWidth="1"/>
    <col min="14342" max="14342" width="2.140625" style="1" customWidth="1"/>
    <col min="14343" max="14343" width="16.7109375" style="1" customWidth="1"/>
    <col min="14344" max="14344" width="2.140625" style="1" customWidth="1"/>
    <col min="14345" max="14345" width="16.7109375" style="1" customWidth="1"/>
    <col min="14346" max="14346" width="2.140625" style="1" customWidth="1"/>
    <col min="14347" max="14347" width="16.7109375" style="1" customWidth="1"/>
    <col min="14348" max="14348" width="10" style="1" bestFit="1" customWidth="1"/>
    <col min="14349" max="14591" width="9.140625" style="1"/>
    <col min="14592" max="14592" width="48.7109375" style="1" customWidth="1"/>
    <col min="14593" max="14593" width="8.7109375" style="1" customWidth="1"/>
    <col min="14594" max="14594" width="2.140625" style="1" customWidth="1"/>
    <col min="14595" max="14595" width="16.7109375" style="1" customWidth="1"/>
    <col min="14596" max="14596" width="2.140625" style="1" customWidth="1"/>
    <col min="14597" max="14597" width="16.7109375" style="1" customWidth="1"/>
    <col min="14598" max="14598" width="2.140625" style="1" customWidth="1"/>
    <col min="14599" max="14599" width="16.7109375" style="1" customWidth="1"/>
    <col min="14600" max="14600" width="2.140625" style="1" customWidth="1"/>
    <col min="14601" max="14601" width="16.7109375" style="1" customWidth="1"/>
    <col min="14602" max="14602" width="2.140625" style="1" customWidth="1"/>
    <col min="14603" max="14603" width="16.7109375" style="1" customWidth="1"/>
    <col min="14604" max="14604" width="10" style="1" bestFit="1" customWidth="1"/>
    <col min="14605" max="14847" width="9.140625" style="1"/>
    <col min="14848" max="14848" width="48.7109375" style="1" customWidth="1"/>
    <col min="14849" max="14849" width="8.7109375" style="1" customWidth="1"/>
    <col min="14850" max="14850" width="2.140625" style="1" customWidth="1"/>
    <col min="14851" max="14851" width="16.7109375" style="1" customWidth="1"/>
    <col min="14852" max="14852" width="2.140625" style="1" customWidth="1"/>
    <col min="14853" max="14853" width="16.7109375" style="1" customWidth="1"/>
    <col min="14854" max="14854" width="2.140625" style="1" customWidth="1"/>
    <col min="14855" max="14855" width="16.7109375" style="1" customWidth="1"/>
    <col min="14856" max="14856" width="2.140625" style="1" customWidth="1"/>
    <col min="14857" max="14857" width="16.7109375" style="1" customWidth="1"/>
    <col min="14858" max="14858" width="2.140625" style="1" customWidth="1"/>
    <col min="14859" max="14859" width="16.7109375" style="1" customWidth="1"/>
    <col min="14860" max="14860" width="10" style="1" bestFit="1" customWidth="1"/>
    <col min="14861" max="15103" width="9.140625" style="1"/>
    <col min="15104" max="15104" width="48.7109375" style="1" customWidth="1"/>
    <col min="15105" max="15105" width="8.7109375" style="1" customWidth="1"/>
    <col min="15106" max="15106" width="2.140625" style="1" customWidth="1"/>
    <col min="15107" max="15107" width="16.7109375" style="1" customWidth="1"/>
    <col min="15108" max="15108" width="2.140625" style="1" customWidth="1"/>
    <col min="15109" max="15109" width="16.7109375" style="1" customWidth="1"/>
    <col min="15110" max="15110" width="2.140625" style="1" customWidth="1"/>
    <col min="15111" max="15111" width="16.7109375" style="1" customWidth="1"/>
    <col min="15112" max="15112" width="2.140625" style="1" customWidth="1"/>
    <col min="15113" max="15113" width="16.7109375" style="1" customWidth="1"/>
    <col min="15114" max="15114" width="2.140625" style="1" customWidth="1"/>
    <col min="15115" max="15115" width="16.7109375" style="1" customWidth="1"/>
    <col min="15116" max="15116" width="10" style="1" bestFit="1" customWidth="1"/>
    <col min="15117" max="15359" width="9.140625" style="1"/>
    <col min="15360" max="15360" width="48.7109375" style="1" customWidth="1"/>
    <col min="15361" max="15361" width="8.7109375" style="1" customWidth="1"/>
    <col min="15362" max="15362" width="2.140625" style="1" customWidth="1"/>
    <col min="15363" max="15363" width="16.7109375" style="1" customWidth="1"/>
    <col min="15364" max="15364" width="2.140625" style="1" customWidth="1"/>
    <col min="15365" max="15365" width="16.7109375" style="1" customWidth="1"/>
    <col min="15366" max="15366" width="2.140625" style="1" customWidth="1"/>
    <col min="15367" max="15367" width="16.7109375" style="1" customWidth="1"/>
    <col min="15368" max="15368" width="2.140625" style="1" customWidth="1"/>
    <col min="15369" max="15369" width="16.7109375" style="1" customWidth="1"/>
    <col min="15370" max="15370" width="2.140625" style="1" customWidth="1"/>
    <col min="15371" max="15371" width="16.7109375" style="1" customWidth="1"/>
    <col min="15372" max="15372" width="10" style="1" bestFit="1" customWidth="1"/>
    <col min="15373" max="15615" width="9.140625" style="1"/>
    <col min="15616" max="15616" width="48.7109375" style="1" customWidth="1"/>
    <col min="15617" max="15617" width="8.7109375" style="1" customWidth="1"/>
    <col min="15618" max="15618" width="2.140625" style="1" customWidth="1"/>
    <col min="15619" max="15619" width="16.7109375" style="1" customWidth="1"/>
    <col min="15620" max="15620" width="2.140625" style="1" customWidth="1"/>
    <col min="15621" max="15621" width="16.7109375" style="1" customWidth="1"/>
    <col min="15622" max="15622" width="2.140625" style="1" customWidth="1"/>
    <col min="15623" max="15623" width="16.7109375" style="1" customWidth="1"/>
    <col min="15624" max="15624" width="2.140625" style="1" customWidth="1"/>
    <col min="15625" max="15625" width="16.7109375" style="1" customWidth="1"/>
    <col min="15626" max="15626" width="2.140625" style="1" customWidth="1"/>
    <col min="15627" max="15627" width="16.7109375" style="1" customWidth="1"/>
    <col min="15628" max="15628" width="10" style="1" bestFit="1" customWidth="1"/>
    <col min="15629" max="15871" width="9.140625" style="1"/>
    <col min="15872" max="15872" width="48.7109375" style="1" customWidth="1"/>
    <col min="15873" max="15873" width="8.7109375" style="1" customWidth="1"/>
    <col min="15874" max="15874" width="2.140625" style="1" customWidth="1"/>
    <col min="15875" max="15875" width="16.7109375" style="1" customWidth="1"/>
    <col min="15876" max="15876" width="2.140625" style="1" customWidth="1"/>
    <col min="15877" max="15877" width="16.7109375" style="1" customWidth="1"/>
    <col min="15878" max="15878" width="2.140625" style="1" customWidth="1"/>
    <col min="15879" max="15879" width="16.7109375" style="1" customWidth="1"/>
    <col min="15880" max="15880" width="2.140625" style="1" customWidth="1"/>
    <col min="15881" max="15881" width="16.7109375" style="1" customWidth="1"/>
    <col min="15882" max="15882" width="2.140625" style="1" customWidth="1"/>
    <col min="15883" max="15883" width="16.7109375" style="1" customWidth="1"/>
    <col min="15884" max="15884" width="10" style="1" bestFit="1" customWidth="1"/>
    <col min="15885" max="16127" width="9.140625" style="1"/>
    <col min="16128" max="16128" width="48.7109375" style="1" customWidth="1"/>
    <col min="16129" max="16129" width="8.7109375" style="1" customWidth="1"/>
    <col min="16130" max="16130" width="2.140625" style="1" customWidth="1"/>
    <col min="16131" max="16131" width="16.7109375" style="1" customWidth="1"/>
    <col min="16132" max="16132" width="2.140625" style="1" customWidth="1"/>
    <col min="16133" max="16133" width="16.7109375" style="1" customWidth="1"/>
    <col min="16134" max="16134" width="2.140625" style="1" customWidth="1"/>
    <col min="16135" max="16135" width="16.7109375" style="1" customWidth="1"/>
    <col min="16136" max="16136" width="2.140625" style="1" customWidth="1"/>
    <col min="16137" max="16137" width="16.7109375" style="1" customWidth="1"/>
    <col min="16138" max="16138" width="2.140625" style="1" customWidth="1"/>
    <col min="16139" max="16139" width="16.7109375" style="1" customWidth="1"/>
    <col min="16140" max="16140" width="10" style="1" bestFit="1" customWidth="1"/>
    <col min="16141" max="16384" width="9.140625" style="1"/>
  </cols>
  <sheetData>
    <row r="1" spans="1:12" ht="23.25" customHeight="1" x14ac:dyDescent="0.5">
      <c r="A1" s="8" t="s">
        <v>85</v>
      </c>
      <c r="B1" s="76"/>
      <c r="C1" s="2"/>
      <c r="D1" s="3"/>
      <c r="E1" s="3"/>
      <c r="F1" s="3"/>
      <c r="G1" s="3"/>
      <c r="H1" s="3"/>
      <c r="I1" s="3"/>
      <c r="J1" s="3"/>
      <c r="K1" s="3"/>
      <c r="L1" s="3"/>
    </row>
    <row r="2" spans="1:12" ht="23.25" customHeight="1" x14ac:dyDescent="0.5">
      <c r="A2" s="8" t="s">
        <v>63</v>
      </c>
      <c r="B2" s="76"/>
      <c r="C2" s="2"/>
      <c r="D2" s="3"/>
      <c r="E2" s="3"/>
      <c r="F2" s="3"/>
      <c r="G2" s="3"/>
      <c r="H2" s="3"/>
      <c r="I2" s="3"/>
      <c r="J2" s="3"/>
      <c r="K2" s="3"/>
      <c r="L2" s="3"/>
    </row>
    <row r="3" spans="1:12" ht="15.95" customHeight="1" x14ac:dyDescent="0.5">
      <c r="A3" s="8"/>
      <c r="B3" s="76"/>
      <c r="C3" s="2"/>
      <c r="D3" s="3"/>
      <c r="E3" s="3"/>
      <c r="F3" s="3"/>
      <c r="G3" s="3"/>
      <c r="H3" s="3"/>
      <c r="I3" s="3"/>
      <c r="J3" s="3"/>
      <c r="K3" s="3"/>
      <c r="L3" s="3"/>
    </row>
    <row r="4" spans="1:12" s="25" customFormat="1" ht="23.25" customHeight="1" x14ac:dyDescent="0.5">
      <c r="C4" s="109"/>
      <c r="D4" s="276" t="s">
        <v>82</v>
      </c>
      <c r="E4" s="276"/>
      <c r="F4" s="276"/>
      <c r="G4" s="276"/>
      <c r="H4" s="276"/>
      <c r="I4" s="276"/>
      <c r="J4" s="276"/>
      <c r="K4" s="276"/>
      <c r="L4" s="276"/>
    </row>
    <row r="5" spans="1:12" ht="23.25" customHeight="1" x14ac:dyDescent="0.45">
      <c r="B5" s="109"/>
      <c r="C5" s="10"/>
      <c r="E5" s="10"/>
      <c r="F5" s="111"/>
      <c r="G5" s="5"/>
      <c r="H5" s="273" t="s">
        <v>11</v>
      </c>
      <c r="I5" s="273"/>
      <c r="J5" s="273"/>
      <c r="K5" s="5"/>
      <c r="L5" s="5"/>
    </row>
    <row r="6" spans="1:12" ht="23.25" customHeight="1" x14ac:dyDescent="0.45">
      <c r="B6" s="109"/>
      <c r="C6" s="10"/>
      <c r="D6" s="4" t="s">
        <v>19</v>
      </c>
      <c r="E6" s="10"/>
      <c r="F6" s="35" t="s">
        <v>94</v>
      </c>
      <c r="G6" s="5"/>
      <c r="H6" s="110"/>
      <c r="I6" s="5"/>
      <c r="J6" s="5"/>
      <c r="K6" s="5"/>
      <c r="L6" s="4"/>
    </row>
    <row r="7" spans="1:12" ht="23.25" customHeight="1" x14ac:dyDescent="0.45">
      <c r="B7" s="109"/>
      <c r="C7" s="10"/>
      <c r="D7" s="4" t="s">
        <v>20</v>
      </c>
      <c r="E7" s="10"/>
      <c r="F7" s="35" t="s">
        <v>96</v>
      </c>
      <c r="G7" s="5"/>
      <c r="H7" s="110" t="s">
        <v>97</v>
      </c>
      <c r="I7" s="5"/>
      <c r="J7" s="5"/>
      <c r="K7" s="5"/>
      <c r="L7" s="4" t="s">
        <v>41</v>
      </c>
    </row>
    <row r="8" spans="1:12" ht="23.25" customHeight="1" x14ac:dyDescent="0.45">
      <c r="B8" s="109"/>
      <c r="C8" s="10"/>
      <c r="D8" s="4" t="s">
        <v>21</v>
      </c>
      <c r="E8" s="10"/>
      <c r="F8" s="35" t="s">
        <v>43</v>
      </c>
      <c r="G8" s="5"/>
      <c r="H8" s="110" t="s">
        <v>99</v>
      </c>
      <c r="I8" s="5"/>
      <c r="J8" s="4" t="s">
        <v>22</v>
      </c>
      <c r="K8" s="5"/>
      <c r="L8" s="4" t="s">
        <v>42</v>
      </c>
    </row>
    <row r="9" spans="1:12" ht="23.25" customHeight="1" x14ac:dyDescent="0.45">
      <c r="A9" s="6"/>
      <c r="B9" s="77"/>
      <c r="C9" s="6"/>
      <c r="D9" s="274" t="s">
        <v>56</v>
      </c>
      <c r="E9" s="274"/>
      <c r="F9" s="274"/>
      <c r="G9" s="274"/>
      <c r="H9" s="274"/>
      <c r="I9" s="274"/>
      <c r="J9" s="274"/>
      <c r="K9" s="274"/>
      <c r="L9" s="274"/>
    </row>
    <row r="10" spans="1:12" ht="23.25" customHeight="1" x14ac:dyDescent="0.45">
      <c r="A10" s="6" t="s">
        <v>150</v>
      </c>
      <c r="B10" s="77"/>
      <c r="C10" s="6"/>
      <c r="D10" s="182"/>
      <c r="E10" s="182"/>
      <c r="F10" s="182"/>
      <c r="G10" s="182"/>
      <c r="H10" s="182"/>
      <c r="I10" s="182"/>
      <c r="J10" s="182"/>
      <c r="K10" s="182"/>
      <c r="L10" s="182"/>
    </row>
    <row r="11" spans="1:12" ht="23.25" customHeight="1" x14ac:dyDescent="0.45">
      <c r="A11" s="6" t="s">
        <v>140</v>
      </c>
      <c r="B11" s="77"/>
      <c r="C11" s="6"/>
      <c r="D11" s="148">
        <v>142628</v>
      </c>
      <c r="E11" s="148"/>
      <c r="F11" s="148">
        <v>286487</v>
      </c>
      <c r="G11" s="148"/>
      <c r="H11" s="148">
        <v>14300</v>
      </c>
      <c r="I11" s="81"/>
      <c r="J11" s="81">
        <v>1040590</v>
      </c>
      <c r="K11" s="85"/>
      <c r="L11" s="81">
        <f>SUM(D11:J11)</f>
        <v>1484005</v>
      </c>
    </row>
    <row r="12" spans="1:12" ht="7.35" customHeight="1" x14ac:dyDescent="0.45">
      <c r="A12" s="6"/>
      <c r="B12" s="77"/>
      <c r="C12" s="6"/>
      <c r="D12" s="19"/>
      <c r="E12" s="20"/>
      <c r="F12" s="19"/>
      <c r="G12" s="20"/>
      <c r="H12" s="19"/>
      <c r="I12" s="20"/>
      <c r="J12" s="41"/>
      <c r="K12" s="20"/>
      <c r="L12" s="19"/>
    </row>
    <row r="13" spans="1:12" ht="23.25" customHeight="1" x14ac:dyDescent="0.45">
      <c r="A13" s="6" t="s">
        <v>70</v>
      </c>
      <c r="D13" s="14"/>
      <c r="E13" s="16"/>
      <c r="F13" s="14"/>
      <c r="G13" s="16"/>
      <c r="H13" s="14"/>
      <c r="I13" s="16"/>
      <c r="J13" s="33"/>
      <c r="K13" s="16"/>
      <c r="L13" s="17"/>
    </row>
    <row r="14" spans="1:12" ht="23.25" customHeight="1" x14ac:dyDescent="0.45">
      <c r="A14" s="149" t="s">
        <v>130</v>
      </c>
      <c r="D14" s="14">
        <v>0</v>
      </c>
      <c r="E14" s="16"/>
      <c r="F14" s="14">
        <v>0</v>
      </c>
      <c r="G14" s="16"/>
      <c r="H14" s="14">
        <v>0</v>
      </c>
      <c r="I14" s="16"/>
      <c r="J14" s="33">
        <v>-181192</v>
      </c>
      <c r="K14" s="16"/>
      <c r="L14" s="33">
        <f>SUM(D14:J14)</f>
        <v>-181192</v>
      </c>
    </row>
    <row r="15" spans="1:12" ht="23.25" customHeight="1" x14ac:dyDescent="0.45">
      <c r="A15" s="23" t="s">
        <v>71</v>
      </c>
      <c r="B15" s="77"/>
      <c r="C15" s="6"/>
      <c r="D15" s="29">
        <f>SUM(D14:D14)</f>
        <v>0</v>
      </c>
      <c r="E15" s="19"/>
      <c r="F15" s="29">
        <f>SUM(F14:F14)</f>
        <v>0</v>
      </c>
      <c r="G15" s="19"/>
      <c r="H15" s="29">
        <f>SUM(H14:H14)</f>
        <v>0</v>
      </c>
      <c r="I15" s="19"/>
      <c r="J15" s="29">
        <f>SUM(J14:J14)</f>
        <v>-181192</v>
      </c>
      <c r="K15" s="19"/>
      <c r="L15" s="27">
        <f>SUM(D15:J15)</f>
        <v>-181192</v>
      </c>
    </row>
    <row r="16" spans="1:12" ht="7.35" customHeight="1" x14ac:dyDescent="0.45">
      <c r="A16" s="23"/>
      <c r="D16" s="14"/>
      <c r="E16" s="16"/>
      <c r="F16" s="14"/>
      <c r="G16" s="16"/>
      <c r="H16" s="14"/>
      <c r="I16" s="16"/>
      <c r="J16" s="16"/>
      <c r="K16" s="16"/>
      <c r="L16" s="18"/>
    </row>
    <row r="17" spans="1:12" ht="23.25" customHeight="1" thickBot="1" x14ac:dyDescent="0.5">
      <c r="A17" s="6" t="s">
        <v>155</v>
      </c>
      <c r="B17" s="77"/>
      <c r="C17" s="6"/>
      <c r="D17" s="146">
        <f>D11+D15</f>
        <v>142628</v>
      </c>
      <c r="E17" s="19"/>
      <c r="F17" s="146">
        <f>F11+F15</f>
        <v>286487</v>
      </c>
      <c r="G17" s="19"/>
      <c r="H17" s="146">
        <f>H11+H15</f>
        <v>14300</v>
      </c>
      <c r="I17" s="19"/>
      <c r="J17" s="146">
        <f>J11+J15</f>
        <v>859398</v>
      </c>
      <c r="K17" s="19"/>
      <c r="L17" s="146">
        <f>L11+L15</f>
        <v>1302813</v>
      </c>
    </row>
    <row r="18" spans="1:12" ht="15.95" customHeight="1" thickTop="1" x14ac:dyDescent="0.45"/>
    <row r="19" spans="1:12" ht="23.1" customHeight="1" x14ac:dyDescent="0.5">
      <c r="A19" s="179" t="s">
        <v>85</v>
      </c>
    </row>
    <row r="20" spans="1:12" ht="23.1" customHeight="1" x14ac:dyDescent="0.5">
      <c r="A20" s="179" t="s">
        <v>63</v>
      </c>
    </row>
    <row r="21" spans="1:12" s="25" customFormat="1" ht="23.25" customHeight="1" x14ac:dyDescent="0.5">
      <c r="A21" s="142"/>
      <c r="C21" s="109"/>
      <c r="D21" s="276" t="s">
        <v>82</v>
      </c>
      <c r="E21" s="276"/>
      <c r="F21" s="276"/>
      <c r="G21" s="276"/>
      <c r="H21" s="276"/>
      <c r="I21" s="276"/>
      <c r="J21" s="276"/>
      <c r="K21" s="276"/>
      <c r="L21" s="276"/>
    </row>
    <row r="22" spans="1:12" ht="23.25" customHeight="1" x14ac:dyDescent="0.45">
      <c r="E22" s="10"/>
      <c r="F22" s="177"/>
      <c r="G22" s="5"/>
      <c r="H22" s="273" t="s">
        <v>11</v>
      </c>
      <c r="I22" s="273"/>
      <c r="J22" s="273"/>
      <c r="K22" s="5"/>
      <c r="L22" s="5"/>
    </row>
    <row r="23" spans="1:12" ht="23.25" customHeight="1" x14ac:dyDescent="0.45">
      <c r="D23" s="4" t="s">
        <v>19</v>
      </c>
      <c r="E23" s="10"/>
      <c r="F23" s="35" t="s">
        <v>94</v>
      </c>
      <c r="G23" s="5"/>
      <c r="H23" s="177"/>
      <c r="I23" s="5"/>
      <c r="J23" s="5"/>
      <c r="K23" s="5"/>
      <c r="L23" s="4"/>
    </row>
    <row r="24" spans="1:12" s="6" customFormat="1" ht="23.25" customHeight="1" x14ac:dyDescent="0.45">
      <c r="A24" s="1"/>
      <c r="B24" s="9"/>
      <c r="C24" s="1"/>
      <c r="D24" s="4" t="s">
        <v>20</v>
      </c>
      <c r="E24" s="10"/>
      <c r="F24" s="35" t="s">
        <v>96</v>
      </c>
      <c r="G24" s="5"/>
      <c r="H24" s="177" t="s">
        <v>97</v>
      </c>
      <c r="I24" s="5"/>
      <c r="J24" s="5"/>
      <c r="K24" s="5"/>
      <c r="L24" s="4" t="s">
        <v>41</v>
      </c>
    </row>
    <row r="25" spans="1:12" ht="24" customHeight="1" x14ac:dyDescent="0.45">
      <c r="B25" s="109" t="s">
        <v>0</v>
      </c>
      <c r="D25" s="4" t="s">
        <v>21</v>
      </c>
      <c r="E25" s="10"/>
      <c r="F25" s="35" t="s">
        <v>43</v>
      </c>
      <c r="G25" s="5"/>
      <c r="H25" s="177" t="s">
        <v>99</v>
      </c>
      <c r="I25" s="5"/>
      <c r="J25" s="4" t="s">
        <v>22</v>
      </c>
      <c r="K25" s="5"/>
      <c r="L25" s="4" t="s">
        <v>42</v>
      </c>
    </row>
    <row r="26" spans="1:12" ht="23.25" customHeight="1" x14ac:dyDescent="0.45">
      <c r="D26" s="274" t="s">
        <v>56</v>
      </c>
      <c r="E26" s="274"/>
      <c r="F26" s="274"/>
      <c r="G26" s="274"/>
      <c r="H26" s="274"/>
      <c r="I26" s="274"/>
      <c r="J26" s="274"/>
      <c r="K26" s="274"/>
      <c r="L26" s="274"/>
    </row>
    <row r="27" spans="1:12" ht="23.25" customHeight="1" x14ac:dyDescent="0.45">
      <c r="A27" s="6" t="s">
        <v>167</v>
      </c>
      <c r="B27" s="77"/>
      <c r="C27" s="6"/>
      <c r="D27" s="107"/>
      <c r="E27" s="107"/>
      <c r="F27" s="107"/>
      <c r="G27" s="107"/>
      <c r="H27" s="107"/>
      <c r="I27" s="107"/>
      <c r="J27" s="107"/>
      <c r="K27" s="107"/>
      <c r="L27" s="107"/>
    </row>
    <row r="28" spans="1:12" ht="23.25" customHeight="1" x14ac:dyDescent="0.45">
      <c r="A28" s="6" t="s">
        <v>168</v>
      </c>
      <c r="B28" s="77"/>
      <c r="C28" s="6"/>
      <c r="D28" s="148">
        <v>142628</v>
      </c>
      <c r="E28" s="148"/>
      <c r="F28" s="148">
        <v>286487</v>
      </c>
      <c r="G28" s="148"/>
      <c r="H28" s="148">
        <v>14300</v>
      </c>
      <c r="I28" s="81"/>
      <c r="J28" s="81">
        <v>905096</v>
      </c>
      <c r="K28" s="85"/>
      <c r="L28" s="81">
        <f>SUM(D28:J28)</f>
        <v>1348511</v>
      </c>
    </row>
    <row r="29" spans="1:12" ht="23.25" customHeight="1" x14ac:dyDescent="0.45">
      <c r="A29" s="6"/>
      <c r="B29" s="77"/>
      <c r="C29" s="6"/>
      <c r="D29" s="19"/>
      <c r="E29" s="20"/>
      <c r="F29" s="19"/>
      <c r="G29" s="20"/>
      <c r="H29" s="19"/>
      <c r="I29" s="20"/>
      <c r="J29" s="41"/>
      <c r="K29" s="20"/>
      <c r="L29" s="19"/>
    </row>
    <row r="30" spans="1:12" s="231" customFormat="1" ht="23.1" customHeight="1" x14ac:dyDescent="0.45">
      <c r="A30" s="210" t="s">
        <v>86</v>
      </c>
      <c r="B30" s="77"/>
      <c r="C30" s="232"/>
      <c r="D30" s="20"/>
      <c r="E30" s="20"/>
      <c r="F30" s="20"/>
      <c r="G30" s="20"/>
      <c r="H30" s="20"/>
      <c r="I30" s="20"/>
      <c r="J30" s="20"/>
      <c r="K30" s="20"/>
      <c r="L30" s="20"/>
    </row>
    <row r="31" spans="1:12" s="231" customFormat="1" ht="23.25" customHeight="1" x14ac:dyDescent="0.45">
      <c r="A31" s="207" t="s">
        <v>134</v>
      </c>
      <c r="B31" s="77"/>
      <c r="C31" s="232"/>
      <c r="D31" s="20"/>
      <c r="E31" s="20"/>
      <c r="F31" s="20"/>
      <c r="G31" s="20"/>
      <c r="H31" s="20"/>
      <c r="I31" s="20"/>
      <c r="J31" s="20"/>
      <c r="K31" s="20"/>
      <c r="L31" s="20"/>
    </row>
    <row r="32" spans="1:12" s="231" customFormat="1" ht="23.25" customHeight="1" x14ac:dyDescent="0.45">
      <c r="A32" t="s">
        <v>68</v>
      </c>
      <c r="B32" s="188">
        <v>9</v>
      </c>
      <c r="C32" s="232"/>
      <c r="D32" s="234">
        <v>0</v>
      </c>
      <c r="E32" s="234"/>
      <c r="F32" s="234">
        <v>0</v>
      </c>
      <c r="G32" s="234"/>
      <c r="H32" s="234">
        <v>0</v>
      </c>
      <c r="I32" s="234"/>
      <c r="J32" s="174">
        <v>-28524</v>
      </c>
      <c r="K32" s="234"/>
      <c r="L32" s="234">
        <f>SUM(D32:J32)</f>
        <v>-28524</v>
      </c>
    </row>
    <row r="33" spans="1:14" s="232" customFormat="1" ht="23.25" customHeight="1" x14ac:dyDescent="0.45">
      <c r="A33" s="210" t="s">
        <v>135</v>
      </c>
      <c r="B33" s="77"/>
      <c r="D33" s="27">
        <v>0</v>
      </c>
      <c r="E33" s="20"/>
      <c r="F33" s="27">
        <v>0</v>
      </c>
      <c r="G33" s="20"/>
      <c r="H33" s="27">
        <v>0</v>
      </c>
      <c r="I33" s="20"/>
      <c r="J33" s="27">
        <f>SUM(J31:J32)</f>
        <v>-28524</v>
      </c>
      <c r="K33" s="20"/>
      <c r="L33" s="27">
        <f>SUM(D33:J33)</f>
        <v>-28524</v>
      </c>
    </row>
    <row r="34" spans="1:14" s="232" customFormat="1" ht="23.25" customHeight="1" x14ac:dyDescent="0.45">
      <c r="A34" s="210"/>
      <c r="B34" s="77"/>
      <c r="D34" s="19"/>
      <c r="E34" s="20"/>
      <c r="F34" s="19"/>
      <c r="G34" s="20"/>
      <c r="H34" s="19"/>
      <c r="I34" s="20"/>
      <c r="J34" s="19"/>
      <c r="K34" s="20"/>
      <c r="L34" s="19"/>
    </row>
    <row r="35" spans="1:14" ht="23.25" customHeight="1" x14ac:dyDescent="0.45">
      <c r="A35" s="6" t="s">
        <v>70</v>
      </c>
      <c r="D35" s="14"/>
      <c r="E35" s="16"/>
      <c r="F35" s="14"/>
      <c r="G35" s="16"/>
      <c r="H35" s="14"/>
      <c r="I35" s="16"/>
      <c r="J35" s="33"/>
      <c r="K35" s="16"/>
      <c r="L35" s="17"/>
    </row>
    <row r="36" spans="1:14" ht="23.25" customHeight="1" x14ac:dyDescent="0.45">
      <c r="A36" s="149" t="s">
        <v>76</v>
      </c>
      <c r="D36" s="14">
        <v>0</v>
      </c>
      <c r="E36" s="16"/>
      <c r="F36" s="14">
        <v>0</v>
      </c>
      <c r="G36" s="16"/>
      <c r="H36" s="14">
        <v>0</v>
      </c>
      <c r="I36" s="16"/>
      <c r="J36" s="33">
        <f>'PL 5-6 '!H73</f>
        <v>46745</v>
      </c>
      <c r="K36" s="16"/>
      <c r="L36" s="33">
        <f>SUM(D36:J36)</f>
        <v>46745</v>
      </c>
    </row>
    <row r="37" spans="1:14" ht="23.25" customHeight="1" x14ac:dyDescent="0.45">
      <c r="A37" s="23" t="s">
        <v>71</v>
      </c>
      <c r="B37" s="77"/>
      <c r="C37" s="6"/>
      <c r="D37" s="29">
        <f>SUM(D36:D36)</f>
        <v>0</v>
      </c>
      <c r="E37" s="19"/>
      <c r="F37" s="29">
        <f>SUM(F36:F36)</f>
        <v>0</v>
      </c>
      <c r="G37" s="19"/>
      <c r="H37" s="29">
        <f>SUM(H36:H36)</f>
        <v>0</v>
      </c>
      <c r="I37" s="19"/>
      <c r="J37" s="29">
        <f>SUM(J36:J36)</f>
        <v>46745</v>
      </c>
      <c r="K37" s="19"/>
      <c r="L37" s="27">
        <f>SUM(D37:J37)</f>
        <v>46745</v>
      </c>
    </row>
    <row r="38" spans="1:14" ht="23.25" customHeight="1" x14ac:dyDescent="0.45">
      <c r="A38" s="23"/>
      <c r="D38" s="14"/>
      <c r="E38" s="16"/>
      <c r="F38" s="14"/>
      <c r="G38" s="16"/>
      <c r="H38" s="14"/>
      <c r="I38" s="16"/>
      <c r="J38" s="16"/>
      <c r="K38" s="16"/>
      <c r="L38" s="18"/>
    </row>
    <row r="39" spans="1:14" ht="23.25" customHeight="1" thickBot="1" x14ac:dyDescent="0.5">
      <c r="A39" s="6" t="s">
        <v>169</v>
      </c>
      <c r="B39" s="77"/>
      <c r="C39" s="6"/>
      <c r="D39" s="146">
        <f>D28+D37+D33</f>
        <v>142628</v>
      </c>
      <c r="E39" s="19"/>
      <c r="F39" s="146">
        <f>F28+F37+F33</f>
        <v>286487</v>
      </c>
      <c r="G39" s="19"/>
      <c r="H39" s="146">
        <f>H28+H37+H33</f>
        <v>14300</v>
      </c>
      <c r="I39" s="19"/>
      <c r="J39" s="146">
        <f>J28+J37+J33</f>
        <v>923317</v>
      </c>
      <c r="K39" s="19"/>
      <c r="L39" s="146">
        <f>L28+L37+L33</f>
        <v>1366732</v>
      </c>
      <c r="N39" s="97">
        <f>L39-'BS 3-4'!G70</f>
        <v>0</v>
      </c>
    </row>
    <row r="40" spans="1:14" ht="23.25" customHeight="1" thickTop="1" x14ac:dyDescent="0.45"/>
    <row r="43" spans="1:14" ht="23.25" customHeight="1" x14ac:dyDescent="0.45">
      <c r="C43" s="1">
        <v>20382</v>
      </c>
      <c r="G43" s="1">
        <v>20382</v>
      </c>
    </row>
    <row r="44" spans="1:14" ht="23.25" customHeight="1" x14ac:dyDescent="0.45">
      <c r="C44" s="1">
        <v>33705</v>
      </c>
      <c r="G44" s="1">
        <v>24174</v>
      </c>
    </row>
    <row r="61" spans="1:1" ht="23.25" customHeight="1" x14ac:dyDescent="0.45">
      <c r="A61" s="1" t="s">
        <v>181</v>
      </c>
    </row>
    <row r="73" spans="3:3" ht="23.25" customHeight="1" x14ac:dyDescent="0.45">
      <c r="C73" s="1">
        <f>C70-C26</f>
        <v>0</v>
      </c>
    </row>
  </sheetData>
  <mergeCells count="6">
    <mergeCell ref="D21:L21"/>
    <mergeCell ref="H22:J22"/>
    <mergeCell ref="D26:L26"/>
    <mergeCell ref="D4:L4"/>
    <mergeCell ref="H5:J5"/>
    <mergeCell ref="D9:L9"/>
  </mergeCells>
  <pageMargins left="0.8" right="0.72" top="0.48" bottom="0.5" header="0.5" footer="0.5"/>
  <pageSetup paperSize="9" scale="92" firstPageNumber="9" fitToHeight="0" orientation="landscape" useFirstPageNumber="1" r:id="rId1"/>
  <headerFooter alignWithMargins="0">
    <oddFooter>&amp;L  หมายเหตุประกอบงบการเงินเป็นส่วนหนึ่งของงบการเงินนี้&amp;14
&amp;C&amp;P</oddFooter>
  </headerFooter>
  <rowBreaks count="1" manualBreakCount="1">
    <brk id="1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8"/>
  <sheetViews>
    <sheetView tabSelected="1" view="pageBreakPreview" zoomScaleNormal="100" zoomScaleSheetLayoutView="100" workbookViewId="0">
      <selection activeCell="J70" sqref="J70:K75"/>
    </sheetView>
  </sheetViews>
  <sheetFormatPr defaultRowHeight="22.5" customHeight="1" x14ac:dyDescent="0.45"/>
  <cols>
    <col min="1" max="1" width="56.140625" style="164" customWidth="1"/>
    <col min="2" max="2" width="11.85546875" customWidth="1"/>
    <col min="3" max="3" width="2.140625" style="236" customWidth="1"/>
    <col min="4" max="4" width="11.85546875" customWidth="1"/>
    <col min="5" max="5" width="2.140625" customWidth="1"/>
    <col min="6" max="6" width="11.85546875" customWidth="1"/>
    <col min="7" max="7" width="2.140625" customWidth="1"/>
    <col min="8" max="8" width="11.85546875" customWidth="1"/>
    <col min="9" max="9" width="11.5703125" bestFit="1" customWidth="1"/>
    <col min="10" max="10" width="15.5703125" customWidth="1"/>
    <col min="11" max="11" width="10.5703125" customWidth="1"/>
    <col min="12" max="12" width="13.5703125" bestFit="1" customWidth="1"/>
    <col min="14" max="14" width="11" bestFit="1" customWidth="1"/>
    <col min="257" max="257" width="48.5703125" customWidth="1"/>
    <col min="258" max="258" width="12.42578125" customWidth="1"/>
    <col min="259" max="259" width="2.140625" customWidth="1"/>
    <col min="260" max="260" width="12.42578125" customWidth="1"/>
    <col min="261" max="261" width="2.140625" customWidth="1"/>
    <col min="262" max="262" width="12.42578125" customWidth="1"/>
    <col min="263" max="263" width="2.140625" customWidth="1"/>
    <col min="264" max="264" width="12.42578125" customWidth="1"/>
    <col min="265" max="265" width="11.5703125" bestFit="1" customWidth="1"/>
    <col min="266" max="266" width="15.5703125" customWidth="1"/>
    <col min="267" max="267" width="10.5703125" customWidth="1"/>
    <col min="268" max="268" width="13.5703125" bestFit="1" customWidth="1"/>
    <col min="270" max="270" width="11" bestFit="1" customWidth="1"/>
    <col min="513" max="513" width="48.5703125" customWidth="1"/>
    <col min="514" max="514" width="12.42578125" customWidth="1"/>
    <col min="515" max="515" width="2.140625" customWidth="1"/>
    <col min="516" max="516" width="12.42578125" customWidth="1"/>
    <col min="517" max="517" width="2.140625" customWidth="1"/>
    <col min="518" max="518" width="12.42578125" customWidth="1"/>
    <col min="519" max="519" width="2.140625" customWidth="1"/>
    <col min="520" max="520" width="12.42578125" customWidth="1"/>
    <col min="521" max="521" width="11.5703125" bestFit="1" customWidth="1"/>
    <col min="522" max="522" width="15.5703125" customWidth="1"/>
    <col min="523" max="523" width="10.5703125" customWidth="1"/>
    <col min="524" max="524" width="13.5703125" bestFit="1" customWidth="1"/>
    <col min="526" max="526" width="11" bestFit="1" customWidth="1"/>
    <col min="769" max="769" width="48.5703125" customWidth="1"/>
    <col min="770" max="770" width="12.42578125" customWidth="1"/>
    <col min="771" max="771" width="2.140625" customWidth="1"/>
    <col min="772" max="772" width="12.42578125" customWidth="1"/>
    <col min="773" max="773" width="2.140625" customWidth="1"/>
    <col min="774" max="774" width="12.42578125" customWidth="1"/>
    <col min="775" max="775" width="2.140625" customWidth="1"/>
    <col min="776" max="776" width="12.42578125" customWidth="1"/>
    <col min="777" max="777" width="11.5703125" bestFit="1" customWidth="1"/>
    <col min="778" max="778" width="15.5703125" customWidth="1"/>
    <col min="779" max="779" width="10.5703125" customWidth="1"/>
    <col min="780" max="780" width="13.5703125" bestFit="1" customWidth="1"/>
    <col min="782" max="782" width="11" bestFit="1" customWidth="1"/>
    <col min="1025" max="1025" width="48.5703125" customWidth="1"/>
    <col min="1026" max="1026" width="12.42578125" customWidth="1"/>
    <col min="1027" max="1027" width="2.140625" customWidth="1"/>
    <col min="1028" max="1028" width="12.42578125" customWidth="1"/>
    <col min="1029" max="1029" width="2.140625" customWidth="1"/>
    <col min="1030" max="1030" width="12.42578125" customWidth="1"/>
    <col min="1031" max="1031" width="2.140625" customWidth="1"/>
    <col min="1032" max="1032" width="12.42578125" customWidth="1"/>
    <col min="1033" max="1033" width="11.5703125" bestFit="1" customWidth="1"/>
    <col min="1034" max="1034" width="15.5703125" customWidth="1"/>
    <col min="1035" max="1035" width="10.5703125" customWidth="1"/>
    <col min="1036" max="1036" width="13.5703125" bestFit="1" customWidth="1"/>
    <col min="1038" max="1038" width="11" bestFit="1" customWidth="1"/>
    <col min="1281" max="1281" width="48.5703125" customWidth="1"/>
    <col min="1282" max="1282" width="12.42578125" customWidth="1"/>
    <col min="1283" max="1283" width="2.140625" customWidth="1"/>
    <col min="1284" max="1284" width="12.42578125" customWidth="1"/>
    <col min="1285" max="1285" width="2.140625" customWidth="1"/>
    <col min="1286" max="1286" width="12.42578125" customWidth="1"/>
    <col min="1287" max="1287" width="2.140625" customWidth="1"/>
    <col min="1288" max="1288" width="12.42578125" customWidth="1"/>
    <col min="1289" max="1289" width="11.5703125" bestFit="1" customWidth="1"/>
    <col min="1290" max="1290" width="15.5703125" customWidth="1"/>
    <col min="1291" max="1291" width="10.5703125" customWidth="1"/>
    <col min="1292" max="1292" width="13.5703125" bestFit="1" customWidth="1"/>
    <col min="1294" max="1294" width="11" bestFit="1" customWidth="1"/>
    <col min="1537" max="1537" width="48.5703125" customWidth="1"/>
    <col min="1538" max="1538" width="12.42578125" customWidth="1"/>
    <col min="1539" max="1539" width="2.140625" customWidth="1"/>
    <col min="1540" max="1540" width="12.42578125" customWidth="1"/>
    <col min="1541" max="1541" width="2.140625" customWidth="1"/>
    <col min="1542" max="1542" width="12.42578125" customWidth="1"/>
    <col min="1543" max="1543" width="2.140625" customWidth="1"/>
    <col min="1544" max="1544" width="12.42578125" customWidth="1"/>
    <col min="1545" max="1545" width="11.5703125" bestFit="1" customWidth="1"/>
    <col min="1546" max="1546" width="15.5703125" customWidth="1"/>
    <col min="1547" max="1547" width="10.5703125" customWidth="1"/>
    <col min="1548" max="1548" width="13.5703125" bestFit="1" customWidth="1"/>
    <col min="1550" max="1550" width="11" bestFit="1" customWidth="1"/>
    <col min="1793" max="1793" width="48.5703125" customWidth="1"/>
    <col min="1794" max="1794" width="12.42578125" customWidth="1"/>
    <col min="1795" max="1795" width="2.140625" customWidth="1"/>
    <col min="1796" max="1796" width="12.42578125" customWidth="1"/>
    <col min="1797" max="1797" width="2.140625" customWidth="1"/>
    <col min="1798" max="1798" width="12.42578125" customWidth="1"/>
    <col min="1799" max="1799" width="2.140625" customWidth="1"/>
    <col min="1800" max="1800" width="12.42578125" customWidth="1"/>
    <col min="1801" max="1801" width="11.5703125" bestFit="1" customWidth="1"/>
    <col min="1802" max="1802" width="15.5703125" customWidth="1"/>
    <col min="1803" max="1803" width="10.5703125" customWidth="1"/>
    <col min="1804" max="1804" width="13.5703125" bestFit="1" customWidth="1"/>
    <col min="1806" max="1806" width="11" bestFit="1" customWidth="1"/>
    <col min="2049" max="2049" width="48.5703125" customWidth="1"/>
    <col min="2050" max="2050" width="12.42578125" customWidth="1"/>
    <col min="2051" max="2051" width="2.140625" customWidth="1"/>
    <col min="2052" max="2052" width="12.42578125" customWidth="1"/>
    <col min="2053" max="2053" width="2.140625" customWidth="1"/>
    <col min="2054" max="2054" width="12.42578125" customWidth="1"/>
    <col min="2055" max="2055" width="2.140625" customWidth="1"/>
    <col min="2056" max="2056" width="12.42578125" customWidth="1"/>
    <col min="2057" max="2057" width="11.5703125" bestFit="1" customWidth="1"/>
    <col min="2058" max="2058" width="15.5703125" customWidth="1"/>
    <col min="2059" max="2059" width="10.5703125" customWidth="1"/>
    <col min="2060" max="2060" width="13.5703125" bestFit="1" customWidth="1"/>
    <col min="2062" max="2062" width="11" bestFit="1" customWidth="1"/>
    <col min="2305" max="2305" width="48.5703125" customWidth="1"/>
    <col min="2306" max="2306" width="12.42578125" customWidth="1"/>
    <col min="2307" max="2307" width="2.140625" customWidth="1"/>
    <col min="2308" max="2308" width="12.42578125" customWidth="1"/>
    <col min="2309" max="2309" width="2.140625" customWidth="1"/>
    <col min="2310" max="2310" width="12.42578125" customWidth="1"/>
    <col min="2311" max="2311" width="2.140625" customWidth="1"/>
    <col min="2312" max="2312" width="12.42578125" customWidth="1"/>
    <col min="2313" max="2313" width="11.5703125" bestFit="1" customWidth="1"/>
    <col min="2314" max="2314" width="15.5703125" customWidth="1"/>
    <col min="2315" max="2315" width="10.5703125" customWidth="1"/>
    <col min="2316" max="2316" width="13.5703125" bestFit="1" customWidth="1"/>
    <col min="2318" max="2318" width="11" bestFit="1" customWidth="1"/>
    <col min="2561" max="2561" width="48.5703125" customWidth="1"/>
    <col min="2562" max="2562" width="12.42578125" customWidth="1"/>
    <col min="2563" max="2563" width="2.140625" customWidth="1"/>
    <col min="2564" max="2564" width="12.42578125" customWidth="1"/>
    <col min="2565" max="2565" width="2.140625" customWidth="1"/>
    <col min="2566" max="2566" width="12.42578125" customWidth="1"/>
    <col min="2567" max="2567" width="2.140625" customWidth="1"/>
    <col min="2568" max="2568" width="12.42578125" customWidth="1"/>
    <col min="2569" max="2569" width="11.5703125" bestFit="1" customWidth="1"/>
    <col min="2570" max="2570" width="15.5703125" customWidth="1"/>
    <col min="2571" max="2571" width="10.5703125" customWidth="1"/>
    <col min="2572" max="2572" width="13.5703125" bestFit="1" customWidth="1"/>
    <col min="2574" max="2574" width="11" bestFit="1" customWidth="1"/>
    <col min="2817" max="2817" width="48.5703125" customWidth="1"/>
    <col min="2818" max="2818" width="12.42578125" customWidth="1"/>
    <col min="2819" max="2819" width="2.140625" customWidth="1"/>
    <col min="2820" max="2820" width="12.42578125" customWidth="1"/>
    <col min="2821" max="2821" width="2.140625" customWidth="1"/>
    <col min="2822" max="2822" width="12.42578125" customWidth="1"/>
    <col min="2823" max="2823" width="2.140625" customWidth="1"/>
    <col min="2824" max="2824" width="12.42578125" customWidth="1"/>
    <col min="2825" max="2825" width="11.5703125" bestFit="1" customWidth="1"/>
    <col min="2826" max="2826" width="15.5703125" customWidth="1"/>
    <col min="2827" max="2827" width="10.5703125" customWidth="1"/>
    <col min="2828" max="2828" width="13.5703125" bestFit="1" customWidth="1"/>
    <col min="2830" max="2830" width="11" bestFit="1" customWidth="1"/>
    <col min="3073" max="3073" width="48.5703125" customWidth="1"/>
    <col min="3074" max="3074" width="12.42578125" customWidth="1"/>
    <col min="3075" max="3075" width="2.140625" customWidth="1"/>
    <col min="3076" max="3076" width="12.42578125" customWidth="1"/>
    <col min="3077" max="3077" width="2.140625" customWidth="1"/>
    <col min="3078" max="3078" width="12.42578125" customWidth="1"/>
    <col min="3079" max="3079" width="2.140625" customWidth="1"/>
    <col min="3080" max="3080" width="12.42578125" customWidth="1"/>
    <col min="3081" max="3081" width="11.5703125" bestFit="1" customWidth="1"/>
    <col min="3082" max="3082" width="15.5703125" customWidth="1"/>
    <col min="3083" max="3083" width="10.5703125" customWidth="1"/>
    <col min="3084" max="3084" width="13.5703125" bestFit="1" customWidth="1"/>
    <col min="3086" max="3086" width="11" bestFit="1" customWidth="1"/>
    <col min="3329" max="3329" width="48.5703125" customWidth="1"/>
    <col min="3330" max="3330" width="12.42578125" customWidth="1"/>
    <col min="3331" max="3331" width="2.140625" customWidth="1"/>
    <col min="3332" max="3332" width="12.42578125" customWidth="1"/>
    <col min="3333" max="3333" width="2.140625" customWidth="1"/>
    <col min="3334" max="3334" width="12.42578125" customWidth="1"/>
    <col min="3335" max="3335" width="2.140625" customWidth="1"/>
    <col min="3336" max="3336" width="12.42578125" customWidth="1"/>
    <col min="3337" max="3337" width="11.5703125" bestFit="1" customWidth="1"/>
    <col min="3338" max="3338" width="15.5703125" customWidth="1"/>
    <col min="3339" max="3339" width="10.5703125" customWidth="1"/>
    <col min="3340" max="3340" width="13.5703125" bestFit="1" customWidth="1"/>
    <col min="3342" max="3342" width="11" bestFit="1" customWidth="1"/>
    <col min="3585" max="3585" width="48.5703125" customWidth="1"/>
    <col min="3586" max="3586" width="12.42578125" customWidth="1"/>
    <col min="3587" max="3587" width="2.140625" customWidth="1"/>
    <col min="3588" max="3588" width="12.42578125" customWidth="1"/>
    <col min="3589" max="3589" width="2.140625" customWidth="1"/>
    <col min="3590" max="3590" width="12.42578125" customWidth="1"/>
    <col min="3591" max="3591" width="2.140625" customWidth="1"/>
    <col min="3592" max="3592" width="12.42578125" customWidth="1"/>
    <col min="3593" max="3593" width="11.5703125" bestFit="1" customWidth="1"/>
    <col min="3594" max="3594" width="15.5703125" customWidth="1"/>
    <col min="3595" max="3595" width="10.5703125" customWidth="1"/>
    <col min="3596" max="3596" width="13.5703125" bestFit="1" customWidth="1"/>
    <col min="3598" max="3598" width="11" bestFit="1" customWidth="1"/>
    <col min="3841" max="3841" width="48.5703125" customWidth="1"/>
    <col min="3842" max="3842" width="12.42578125" customWidth="1"/>
    <col min="3843" max="3843" width="2.140625" customWidth="1"/>
    <col min="3844" max="3844" width="12.42578125" customWidth="1"/>
    <col min="3845" max="3845" width="2.140625" customWidth="1"/>
    <col min="3846" max="3846" width="12.42578125" customWidth="1"/>
    <col min="3847" max="3847" width="2.140625" customWidth="1"/>
    <col min="3848" max="3848" width="12.42578125" customWidth="1"/>
    <col min="3849" max="3849" width="11.5703125" bestFit="1" customWidth="1"/>
    <col min="3850" max="3850" width="15.5703125" customWidth="1"/>
    <col min="3851" max="3851" width="10.5703125" customWidth="1"/>
    <col min="3852" max="3852" width="13.5703125" bestFit="1" customWidth="1"/>
    <col min="3854" max="3854" width="11" bestFit="1" customWidth="1"/>
    <col min="4097" max="4097" width="48.5703125" customWidth="1"/>
    <col min="4098" max="4098" width="12.42578125" customWidth="1"/>
    <col min="4099" max="4099" width="2.140625" customWidth="1"/>
    <col min="4100" max="4100" width="12.42578125" customWidth="1"/>
    <col min="4101" max="4101" width="2.140625" customWidth="1"/>
    <col min="4102" max="4102" width="12.42578125" customWidth="1"/>
    <col min="4103" max="4103" width="2.140625" customWidth="1"/>
    <col min="4104" max="4104" width="12.42578125" customWidth="1"/>
    <col min="4105" max="4105" width="11.5703125" bestFit="1" customWidth="1"/>
    <col min="4106" max="4106" width="15.5703125" customWidth="1"/>
    <col min="4107" max="4107" width="10.5703125" customWidth="1"/>
    <col min="4108" max="4108" width="13.5703125" bestFit="1" customWidth="1"/>
    <col min="4110" max="4110" width="11" bestFit="1" customWidth="1"/>
    <col min="4353" max="4353" width="48.5703125" customWidth="1"/>
    <col min="4354" max="4354" width="12.42578125" customWidth="1"/>
    <col min="4355" max="4355" width="2.140625" customWidth="1"/>
    <col min="4356" max="4356" width="12.42578125" customWidth="1"/>
    <col min="4357" max="4357" width="2.140625" customWidth="1"/>
    <col min="4358" max="4358" width="12.42578125" customWidth="1"/>
    <col min="4359" max="4359" width="2.140625" customWidth="1"/>
    <col min="4360" max="4360" width="12.42578125" customWidth="1"/>
    <col min="4361" max="4361" width="11.5703125" bestFit="1" customWidth="1"/>
    <col min="4362" max="4362" width="15.5703125" customWidth="1"/>
    <col min="4363" max="4363" width="10.5703125" customWidth="1"/>
    <col min="4364" max="4364" width="13.5703125" bestFit="1" customWidth="1"/>
    <col min="4366" max="4366" width="11" bestFit="1" customWidth="1"/>
    <col min="4609" max="4609" width="48.5703125" customWidth="1"/>
    <col min="4610" max="4610" width="12.42578125" customWidth="1"/>
    <col min="4611" max="4611" width="2.140625" customWidth="1"/>
    <col min="4612" max="4612" width="12.42578125" customWidth="1"/>
    <col min="4613" max="4613" width="2.140625" customWidth="1"/>
    <col min="4614" max="4614" width="12.42578125" customWidth="1"/>
    <col min="4615" max="4615" width="2.140625" customWidth="1"/>
    <col min="4616" max="4616" width="12.42578125" customWidth="1"/>
    <col min="4617" max="4617" width="11.5703125" bestFit="1" customWidth="1"/>
    <col min="4618" max="4618" width="15.5703125" customWidth="1"/>
    <col min="4619" max="4619" width="10.5703125" customWidth="1"/>
    <col min="4620" max="4620" width="13.5703125" bestFit="1" customWidth="1"/>
    <col min="4622" max="4622" width="11" bestFit="1" customWidth="1"/>
    <col min="4865" max="4865" width="48.5703125" customWidth="1"/>
    <col min="4866" max="4866" width="12.42578125" customWidth="1"/>
    <col min="4867" max="4867" width="2.140625" customWidth="1"/>
    <col min="4868" max="4868" width="12.42578125" customWidth="1"/>
    <col min="4869" max="4869" width="2.140625" customWidth="1"/>
    <col min="4870" max="4870" width="12.42578125" customWidth="1"/>
    <col min="4871" max="4871" width="2.140625" customWidth="1"/>
    <col min="4872" max="4872" width="12.42578125" customWidth="1"/>
    <col min="4873" max="4873" width="11.5703125" bestFit="1" customWidth="1"/>
    <col min="4874" max="4874" width="15.5703125" customWidth="1"/>
    <col min="4875" max="4875" width="10.5703125" customWidth="1"/>
    <col min="4876" max="4876" width="13.5703125" bestFit="1" customWidth="1"/>
    <col min="4878" max="4878" width="11" bestFit="1" customWidth="1"/>
    <col min="5121" max="5121" width="48.5703125" customWidth="1"/>
    <col min="5122" max="5122" width="12.42578125" customWidth="1"/>
    <col min="5123" max="5123" width="2.140625" customWidth="1"/>
    <col min="5124" max="5124" width="12.42578125" customWidth="1"/>
    <col min="5125" max="5125" width="2.140625" customWidth="1"/>
    <col min="5126" max="5126" width="12.42578125" customWidth="1"/>
    <col min="5127" max="5127" width="2.140625" customWidth="1"/>
    <col min="5128" max="5128" width="12.42578125" customWidth="1"/>
    <col min="5129" max="5129" width="11.5703125" bestFit="1" customWidth="1"/>
    <col min="5130" max="5130" width="15.5703125" customWidth="1"/>
    <col min="5131" max="5131" width="10.5703125" customWidth="1"/>
    <col min="5132" max="5132" width="13.5703125" bestFit="1" customWidth="1"/>
    <col min="5134" max="5134" width="11" bestFit="1" customWidth="1"/>
    <col min="5377" max="5377" width="48.5703125" customWidth="1"/>
    <col min="5378" max="5378" width="12.42578125" customWidth="1"/>
    <col min="5379" max="5379" width="2.140625" customWidth="1"/>
    <col min="5380" max="5380" width="12.42578125" customWidth="1"/>
    <col min="5381" max="5381" width="2.140625" customWidth="1"/>
    <col min="5382" max="5382" width="12.42578125" customWidth="1"/>
    <col min="5383" max="5383" width="2.140625" customWidth="1"/>
    <col min="5384" max="5384" width="12.42578125" customWidth="1"/>
    <col min="5385" max="5385" width="11.5703125" bestFit="1" customWidth="1"/>
    <col min="5386" max="5386" width="15.5703125" customWidth="1"/>
    <col min="5387" max="5387" width="10.5703125" customWidth="1"/>
    <col min="5388" max="5388" width="13.5703125" bestFit="1" customWidth="1"/>
    <col min="5390" max="5390" width="11" bestFit="1" customWidth="1"/>
    <col min="5633" max="5633" width="48.5703125" customWidth="1"/>
    <col min="5634" max="5634" width="12.42578125" customWidth="1"/>
    <col min="5635" max="5635" width="2.140625" customWidth="1"/>
    <col min="5636" max="5636" width="12.42578125" customWidth="1"/>
    <col min="5637" max="5637" width="2.140625" customWidth="1"/>
    <col min="5638" max="5638" width="12.42578125" customWidth="1"/>
    <col min="5639" max="5639" width="2.140625" customWidth="1"/>
    <col min="5640" max="5640" width="12.42578125" customWidth="1"/>
    <col min="5641" max="5641" width="11.5703125" bestFit="1" customWidth="1"/>
    <col min="5642" max="5642" width="15.5703125" customWidth="1"/>
    <col min="5643" max="5643" width="10.5703125" customWidth="1"/>
    <col min="5644" max="5644" width="13.5703125" bestFit="1" customWidth="1"/>
    <col min="5646" max="5646" width="11" bestFit="1" customWidth="1"/>
    <col min="5889" max="5889" width="48.5703125" customWidth="1"/>
    <col min="5890" max="5890" width="12.42578125" customWidth="1"/>
    <col min="5891" max="5891" width="2.140625" customWidth="1"/>
    <col min="5892" max="5892" width="12.42578125" customWidth="1"/>
    <col min="5893" max="5893" width="2.140625" customWidth="1"/>
    <col min="5894" max="5894" width="12.42578125" customWidth="1"/>
    <col min="5895" max="5895" width="2.140625" customWidth="1"/>
    <col min="5896" max="5896" width="12.42578125" customWidth="1"/>
    <col min="5897" max="5897" width="11.5703125" bestFit="1" customWidth="1"/>
    <col min="5898" max="5898" width="15.5703125" customWidth="1"/>
    <col min="5899" max="5899" width="10.5703125" customWidth="1"/>
    <col min="5900" max="5900" width="13.5703125" bestFit="1" customWidth="1"/>
    <col min="5902" max="5902" width="11" bestFit="1" customWidth="1"/>
    <col min="6145" max="6145" width="48.5703125" customWidth="1"/>
    <col min="6146" max="6146" width="12.42578125" customWidth="1"/>
    <col min="6147" max="6147" width="2.140625" customWidth="1"/>
    <col min="6148" max="6148" width="12.42578125" customWidth="1"/>
    <col min="6149" max="6149" width="2.140625" customWidth="1"/>
    <col min="6150" max="6150" width="12.42578125" customWidth="1"/>
    <col min="6151" max="6151" width="2.140625" customWidth="1"/>
    <col min="6152" max="6152" width="12.42578125" customWidth="1"/>
    <col min="6153" max="6153" width="11.5703125" bestFit="1" customWidth="1"/>
    <col min="6154" max="6154" width="15.5703125" customWidth="1"/>
    <col min="6155" max="6155" width="10.5703125" customWidth="1"/>
    <col min="6156" max="6156" width="13.5703125" bestFit="1" customWidth="1"/>
    <col min="6158" max="6158" width="11" bestFit="1" customWidth="1"/>
    <col min="6401" max="6401" width="48.5703125" customWidth="1"/>
    <col min="6402" max="6402" width="12.42578125" customWidth="1"/>
    <col min="6403" max="6403" width="2.140625" customWidth="1"/>
    <col min="6404" max="6404" width="12.42578125" customWidth="1"/>
    <col min="6405" max="6405" width="2.140625" customWidth="1"/>
    <col min="6406" max="6406" width="12.42578125" customWidth="1"/>
    <col min="6407" max="6407" width="2.140625" customWidth="1"/>
    <col min="6408" max="6408" width="12.42578125" customWidth="1"/>
    <col min="6409" max="6409" width="11.5703125" bestFit="1" customWidth="1"/>
    <col min="6410" max="6410" width="15.5703125" customWidth="1"/>
    <col min="6411" max="6411" width="10.5703125" customWidth="1"/>
    <col min="6412" max="6412" width="13.5703125" bestFit="1" customWidth="1"/>
    <col min="6414" max="6414" width="11" bestFit="1" customWidth="1"/>
    <col min="6657" max="6657" width="48.5703125" customWidth="1"/>
    <col min="6658" max="6658" width="12.42578125" customWidth="1"/>
    <col min="6659" max="6659" width="2.140625" customWidth="1"/>
    <col min="6660" max="6660" width="12.42578125" customWidth="1"/>
    <col min="6661" max="6661" width="2.140625" customWidth="1"/>
    <col min="6662" max="6662" width="12.42578125" customWidth="1"/>
    <col min="6663" max="6663" width="2.140625" customWidth="1"/>
    <col min="6664" max="6664" width="12.42578125" customWidth="1"/>
    <col min="6665" max="6665" width="11.5703125" bestFit="1" customWidth="1"/>
    <col min="6666" max="6666" width="15.5703125" customWidth="1"/>
    <col min="6667" max="6667" width="10.5703125" customWidth="1"/>
    <col min="6668" max="6668" width="13.5703125" bestFit="1" customWidth="1"/>
    <col min="6670" max="6670" width="11" bestFit="1" customWidth="1"/>
    <col min="6913" max="6913" width="48.5703125" customWidth="1"/>
    <col min="6914" max="6914" width="12.42578125" customWidth="1"/>
    <col min="6915" max="6915" width="2.140625" customWidth="1"/>
    <col min="6916" max="6916" width="12.42578125" customWidth="1"/>
    <col min="6917" max="6917" width="2.140625" customWidth="1"/>
    <col min="6918" max="6918" width="12.42578125" customWidth="1"/>
    <col min="6919" max="6919" width="2.140625" customWidth="1"/>
    <col min="6920" max="6920" width="12.42578125" customWidth="1"/>
    <col min="6921" max="6921" width="11.5703125" bestFit="1" customWidth="1"/>
    <col min="6922" max="6922" width="15.5703125" customWidth="1"/>
    <col min="6923" max="6923" width="10.5703125" customWidth="1"/>
    <col min="6924" max="6924" width="13.5703125" bestFit="1" customWidth="1"/>
    <col min="6926" max="6926" width="11" bestFit="1" customWidth="1"/>
    <col min="7169" max="7169" width="48.5703125" customWidth="1"/>
    <col min="7170" max="7170" width="12.42578125" customWidth="1"/>
    <col min="7171" max="7171" width="2.140625" customWidth="1"/>
    <col min="7172" max="7172" width="12.42578125" customWidth="1"/>
    <col min="7173" max="7173" width="2.140625" customWidth="1"/>
    <col min="7174" max="7174" width="12.42578125" customWidth="1"/>
    <col min="7175" max="7175" width="2.140625" customWidth="1"/>
    <col min="7176" max="7176" width="12.42578125" customWidth="1"/>
    <col min="7177" max="7177" width="11.5703125" bestFit="1" customWidth="1"/>
    <col min="7178" max="7178" width="15.5703125" customWidth="1"/>
    <col min="7179" max="7179" width="10.5703125" customWidth="1"/>
    <col min="7180" max="7180" width="13.5703125" bestFit="1" customWidth="1"/>
    <col min="7182" max="7182" width="11" bestFit="1" customWidth="1"/>
    <col min="7425" max="7425" width="48.5703125" customWidth="1"/>
    <col min="7426" max="7426" width="12.42578125" customWidth="1"/>
    <col min="7427" max="7427" width="2.140625" customWidth="1"/>
    <col min="7428" max="7428" width="12.42578125" customWidth="1"/>
    <col min="7429" max="7429" width="2.140625" customWidth="1"/>
    <col min="7430" max="7430" width="12.42578125" customWidth="1"/>
    <col min="7431" max="7431" width="2.140625" customWidth="1"/>
    <col min="7432" max="7432" width="12.42578125" customWidth="1"/>
    <col min="7433" max="7433" width="11.5703125" bestFit="1" customWidth="1"/>
    <col min="7434" max="7434" width="15.5703125" customWidth="1"/>
    <col min="7435" max="7435" width="10.5703125" customWidth="1"/>
    <col min="7436" max="7436" width="13.5703125" bestFit="1" customWidth="1"/>
    <col min="7438" max="7438" width="11" bestFit="1" customWidth="1"/>
    <col min="7681" max="7681" width="48.5703125" customWidth="1"/>
    <col min="7682" max="7682" width="12.42578125" customWidth="1"/>
    <col min="7683" max="7683" width="2.140625" customWidth="1"/>
    <col min="7684" max="7684" width="12.42578125" customWidth="1"/>
    <col min="7685" max="7685" width="2.140625" customWidth="1"/>
    <col min="7686" max="7686" width="12.42578125" customWidth="1"/>
    <col min="7687" max="7687" width="2.140625" customWidth="1"/>
    <col min="7688" max="7688" width="12.42578125" customWidth="1"/>
    <col min="7689" max="7689" width="11.5703125" bestFit="1" customWidth="1"/>
    <col min="7690" max="7690" width="15.5703125" customWidth="1"/>
    <col min="7691" max="7691" width="10.5703125" customWidth="1"/>
    <col min="7692" max="7692" width="13.5703125" bestFit="1" customWidth="1"/>
    <col min="7694" max="7694" width="11" bestFit="1" customWidth="1"/>
    <col min="7937" max="7937" width="48.5703125" customWidth="1"/>
    <col min="7938" max="7938" width="12.42578125" customWidth="1"/>
    <col min="7939" max="7939" width="2.140625" customWidth="1"/>
    <col min="7940" max="7940" width="12.42578125" customWidth="1"/>
    <col min="7941" max="7941" width="2.140625" customWidth="1"/>
    <col min="7942" max="7942" width="12.42578125" customWidth="1"/>
    <col min="7943" max="7943" width="2.140625" customWidth="1"/>
    <col min="7944" max="7944" width="12.42578125" customWidth="1"/>
    <col min="7945" max="7945" width="11.5703125" bestFit="1" customWidth="1"/>
    <col min="7946" max="7946" width="15.5703125" customWidth="1"/>
    <col min="7947" max="7947" width="10.5703125" customWidth="1"/>
    <col min="7948" max="7948" width="13.5703125" bestFit="1" customWidth="1"/>
    <col min="7950" max="7950" width="11" bestFit="1" customWidth="1"/>
    <col min="8193" max="8193" width="48.5703125" customWidth="1"/>
    <col min="8194" max="8194" width="12.42578125" customWidth="1"/>
    <col min="8195" max="8195" width="2.140625" customWidth="1"/>
    <col min="8196" max="8196" width="12.42578125" customWidth="1"/>
    <col min="8197" max="8197" width="2.140625" customWidth="1"/>
    <col min="8198" max="8198" width="12.42578125" customWidth="1"/>
    <col min="8199" max="8199" width="2.140625" customWidth="1"/>
    <col min="8200" max="8200" width="12.42578125" customWidth="1"/>
    <col min="8201" max="8201" width="11.5703125" bestFit="1" customWidth="1"/>
    <col min="8202" max="8202" width="15.5703125" customWidth="1"/>
    <col min="8203" max="8203" width="10.5703125" customWidth="1"/>
    <col min="8204" max="8204" width="13.5703125" bestFit="1" customWidth="1"/>
    <col min="8206" max="8206" width="11" bestFit="1" customWidth="1"/>
    <col min="8449" max="8449" width="48.5703125" customWidth="1"/>
    <col min="8450" max="8450" width="12.42578125" customWidth="1"/>
    <col min="8451" max="8451" width="2.140625" customWidth="1"/>
    <col min="8452" max="8452" width="12.42578125" customWidth="1"/>
    <col min="8453" max="8453" width="2.140625" customWidth="1"/>
    <col min="8454" max="8454" width="12.42578125" customWidth="1"/>
    <col min="8455" max="8455" width="2.140625" customWidth="1"/>
    <col min="8456" max="8456" width="12.42578125" customWidth="1"/>
    <col min="8457" max="8457" width="11.5703125" bestFit="1" customWidth="1"/>
    <col min="8458" max="8458" width="15.5703125" customWidth="1"/>
    <col min="8459" max="8459" width="10.5703125" customWidth="1"/>
    <col min="8460" max="8460" width="13.5703125" bestFit="1" customWidth="1"/>
    <col min="8462" max="8462" width="11" bestFit="1" customWidth="1"/>
    <col min="8705" max="8705" width="48.5703125" customWidth="1"/>
    <col min="8706" max="8706" width="12.42578125" customWidth="1"/>
    <col min="8707" max="8707" width="2.140625" customWidth="1"/>
    <col min="8708" max="8708" width="12.42578125" customWidth="1"/>
    <col min="8709" max="8709" width="2.140625" customWidth="1"/>
    <col min="8710" max="8710" width="12.42578125" customWidth="1"/>
    <col min="8711" max="8711" width="2.140625" customWidth="1"/>
    <col min="8712" max="8712" width="12.42578125" customWidth="1"/>
    <col min="8713" max="8713" width="11.5703125" bestFit="1" customWidth="1"/>
    <col min="8714" max="8714" width="15.5703125" customWidth="1"/>
    <col min="8715" max="8715" width="10.5703125" customWidth="1"/>
    <col min="8716" max="8716" width="13.5703125" bestFit="1" customWidth="1"/>
    <col min="8718" max="8718" width="11" bestFit="1" customWidth="1"/>
    <col min="8961" max="8961" width="48.5703125" customWidth="1"/>
    <col min="8962" max="8962" width="12.42578125" customWidth="1"/>
    <col min="8963" max="8963" width="2.140625" customWidth="1"/>
    <col min="8964" max="8964" width="12.42578125" customWidth="1"/>
    <col min="8965" max="8965" width="2.140625" customWidth="1"/>
    <col min="8966" max="8966" width="12.42578125" customWidth="1"/>
    <col min="8967" max="8967" width="2.140625" customWidth="1"/>
    <col min="8968" max="8968" width="12.42578125" customWidth="1"/>
    <col min="8969" max="8969" width="11.5703125" bestFit="1" customWidth="1"/>
    <col min="8970" max="8970" width="15.5703125" customWidth="1"/>
    <col min="8971" max="8971" width="10.5703125" customWidth="1"/>
    <col min="8972" max="8972" width="13.5703125" bestFit="1" customWidth="1"/>
    <col min="8974" max="8974" width="11" bestFit="1" customWidth="1"/>
    <col min="9217" max="9217" width="48.5703125" customWidth="1"/>
    <col min="9218" max="9218" width="12.42578125" customWidth="1"/>
    <col min="9219" max="9219" width="2.140625" customWidth="1"/>
    <col min="9220" max="9220" width="12.42578125" customWidth="1"/>
    <col min="9221" max="9221" width="2.140625" customWidth="1"/>
    <col min="9222" max="9222" width="12.42578125" customWidth="1"/>
    <col min="9223" max="9223" width="2.140625" customWidth="1"/>
    <col min="9224" max="9224" width="12.42578125" customWidth="1"/>
    <col min="9225" max="9225" width="11.5703125" bestFit="1" customWidth="1"/>
    <col min="9226" max="9226" width="15.5703125" customWidth="1"/>
    <col min="9227" max="9227" width="10.5703125" customWidth="1"/>
    <col min="9228" max="9228" width="13.5703125" bestFit="1" customWidth="1"/>
    <col min="9230" max="9230" width="11" bestFit="1" customWidth="1"/>
    <col min="9473" max="9473" width="48.5703125" customWidth="1"/>
    <col min="9474" max="9474" width="12.42578125" customWidth="1"/>
    <col min="9475" max="9475" width="2.140625" customWidth="1"/>
    <col min="9476" max="9476" width="12.42578125" customWidth="1"/>
    <col min="9477" max="9477" width="2.140625" customWidth="1"/>
    <col min="9478" max="9478" width="12.42578125" customWidth="1"/>
    <col min="9479" max="9479" width="2.140625" customWidth="1"/>
    <col min="9480" max="9480" width="12.42578125" customWidth="1"/>
    <col min="9481" max="9481" width="11.5703125" bestFit="1" customWidth="1"/>
    <col min="9482" max="9482" width="15.5703125" customWidth="1"/>
    <col min="9483" max="9483" width="10.5703125" customWidth="1"/>
    <col min="9484" max="9484" width="13.5703125" bestFit="1" customWidth="1"/>
    <col min="9486" max="9486" width="11" bestFit="1" customWidth="1"/>
    <col min="9729" max="9729" width="48.5703125" customWidth="1"/>
    <col min="9730" max="9730" width="12.42578125" customWidth="1"/>
    <col min="9731" max="9731" width="2.140625" customWidth="1"/>
    <col min="9732" max="9732" width="12.42578125" customWidth="1"/>
    <col min="9733" max="9733" width="2.140625" customWidth="1"/>
    <col min="9734" max="9734" width="12.42578125" customWidth="1"/>
    <col min="9735" max="9735" width="2.140625" customWidth="1"/>
    <col min="9736" max="9736" width="12.42578125" customWidth="1"/>
    <col min="9737" max="9737" width="11.5703125" bestFit="1" customWidth="1"/>
    <col min="9738" max="9738" width="15.5703125" customWidth="1"/>
    <col min="9739" max="9739" width="10.5703125" customWidth="1"/>
    <col min="9740" max="9740" width="13.5703125" bestFit="1" customWidth="1"/>
    <col min="9742" max="9742" width="11" bestFit="1" customWidth="1"/>
    <col min="9985" max="9985" width="48.5703125" customWidth="1"/>
    <col min="9986" max="9986" width="12.42578125" customWidth="1"/>
    <col min="9987" max="9987" width="2.140625" customWidth="1"/>
    <col min="9988" max="9988" width="12.42578125" customWidth="1"/>
    <col min="9989" max="9989" width="2.140625" customWidth="1"/>
    <col min="9990" max="9990" width="12.42578125" customWidth="1"/>
    <col min="9991" max="9991" width="2.140625" customWidth="1"/>
    <col min="9992" max="9992" width="12.42578125" customWidth="1"/>
    <col min="9993" max="9993" width="11.5703125" bestFit="1" customWidth="1"/>
    <col min="9994" max="9994" width="15.5703125" customWidth="1"/>
    <col min="9995" max="9995" width="10.5703125" customWidth="1"/>
    <col min="9996" max="9996" width="13.5703125" bestFit="1" customWidth="1"/>
    <col min="9998" max="9998" width="11" bestFit="1" customWidth="1"/>
    <col min="10241" max="10241" width="48.5703125" customWidth="1"/>
    <col min="10242" max="10242" width="12.42578125" customWidth="1"/>
    <col min="10243" max="10243" width="2.140625" customWidth="1"/>
    <col min="10244" max="10244" width="12.42578125" customWidth="1"/>
    <col min="10245" max="10245" width="2.140625" customWidth="1"/>
    <col min="10246" max="10246" width="12.42578125" customWidth="1"/>
    <col min="10247" max="10247" width="2.140625" customWidth="1"/>
    <col min="10248" max="10248" width="12.42578125" customWidth="1"/>
    <col min="10249" max="10249" width="11.5703125" bestFit="1" customWidth="1"/>
    <col min="10250" max="10250" width="15.5703125" customWidth="1"/>
    <col min="10251" max="10251" width="10.5703125" customWidth="1"/>
    <col min="10252" max="10252" width="13.5703125" bestFit="1" customWidth="1"/>
    <col min="10254" max="10254" width="11" bestFit="1" customWidth="1"/>
    <col min="10497" max="10497" width="48.5703125" customWidth="1"/>
    <col min="10498" max="10498" width="12.42578125" customWidth="1"/>
    <col min="10499" max="10499" width="2.140625" customWidth="1"/>
    <col min="10500" max="10500" width="12.42578125" customWidth="1"/>
    <col min="10501" max="10501" width="2.140625" customWidth="1"/>
    <col min="10502" max="10502" width="12.42578125" customWidth="1"/>
    <col min="10503" max="10503" width="2.140625" customWidth="1"/>
    <col min="10504" max="10504" width="12.42578125" customWidth="1"/>
    <col min="10505" max="10505" width="11.5703125" bestFit="1" customWidth="1"/>
    <col min="10506" max="10506" width="15.5703125" customWidth="1"/>
    <col min="10507" max="10507" width="10.5703125" customWidth="1"/>
    <col min="10508" max="10508" width="13.5703125" bestFit="1" customWidth="1"/>
    <col min="10510" max="10510" width="11" bestFit="1" customWidth="1"/>
    <col min="10753" max="10753" width="48.5703125" customWidth="1"/>
    <col min="10754" max="10754" width="12.42578125" customWidth="1"/>
    <col min="10755" max="10755" width="2.140625" customWidth="1"/>
    <col min="10756" max="10756" width="12.42578125" customWidth="1"/>
    <col min="10757" max="10757" width="2.140625" customWidth="1"/>
    <col min="10758" max="10758" width="12.42578125" customWidth="1"/>
    <col min="10759" max="10759" width="2.140625" customWidth="1"/>
    <col min="10760" max="10760" width="12.42578125" customWidth="1"/>
    <col min="10761" max="10761" width="11.5703125" bestFit="1" customWidth="1"/>
    <col min="10762" max="10762" width="15.5703125" customWidth="1"/>
    <col min="10763" max="10763" width="10.5703125" customWidth="1"/>
    <col min="10764" max="10764" width="13.5703125" bestFit="1" customWidth="1"/>
    <col min="10766" max="10766" width="11" bestFit="1" customWidth="1"/>
    <col min="11009" max="11009" width="48.5703125" customWidth="1"/>
    <col min="11010" max="11010" width="12.42578125" customWidth="1"/>
    <col min="11011" max="11011" width="2.140625" customWidth="1"/>
    <col min="11012" max="11012" width="12.42578125" customWidth="1"/>
    <col min="11013" max="11013" width="2.140625" customWidth="1"/>
    <col min="11014" max="11014" width="12.42578125" customWidth="1"/>
    <col min="11015" max="11015" width="2.140625" customWidth="1"/>
    <col min="11016" max="11016" width="12.42578125" customWidth="1"/>
    <col min="11017" max="11017" width="11.5703125" bestFit="1" customWidth="1"/>
    <col min="11018" max="11018" width="15.5703125" customWidth="1"/>
    <col min="11019" max="11019" width="10.5703125" customWidth="1"/>
    <col min="11020" max="11020" width="13.5703125" bestFit="1" customWidth="1"/>
    <col min="11022" max="11022" width="11" bestFit="1" customWidth="1"/>
    <col min="11265" max="11265" width="48.5703125" customWidth="1"/>
    <col min="11266" max="11266" width="12.42578125" customWidth="1"/>
    <col min="11267" max="11267" width="2.140625" customWidth="1"/>
    <col min="11268" max="11268" width="12.42578125" customWidth="1"/>
    <col min="11269" max="11269" width="2.140625" customWidth="1"/>
    <col min="11270" max="11270" width="12.42578125" customWidth="1"/>
    <col min="11271" max="11271" width="2.140625" customWidth="1"/>
    <col min="11272" max="11272" width="12.42578125" customWidth="1"/>
    <col min="11273" max="11273" width="11.5703125" bestFit="1" customWidth="1"/>
    <col min="11274" max="11274" width="15.5703125" customWidth="1"/>
    <col min="11275" max="11275" width="10.5703125" customWidth="1"/>
    <col min="11276" max="11276" width="13.5703125" bestFit="1" customWidth="1"/>
    <col min="11278" max="11278" width="11" bestFit="1" customWidth="1"/>
    <col min="11521" max="11521" width="48.5703125" customWidth="1"/>
    <col min="11522" max="11522" width="12.42578125" customWidth="1"/>
    <col min="11523" max="11523" width="2.140625" customWidth="1"/>
    <col min="11524" max="11524" width="12.42578125" customWidth="1"/>
    <col min="11525" max="11525" width="2.140625" customWidth="1"/>
    <col min="11526" max="11526" width="12.42578125" customWidth="1"/>
    <col min="11527" max="11527" width="2.140625" customWidth="1"/>
    <col min="11528" max="11528" width="12.42578125" customWidth="1"/>
    <col min="11529" max="11529" width="11.5703125" bestFit="1" customWidth="1"/>
    <col min="11530" max="11530" width="15.5703125" customWidth="1"/>
    <col min="11531" max="11531" width="10.5703125" customWidth="1"/>
    <col min="11532" max="11532" width="13.5703125" bestFit="1" customWidth="1"/>
    <col min="11534" max="11534" width="11" bestFit="1" customWidth="1"/>
    <col min="11777" max="11777" width="48.5703125" customWidth="1"/>
    <col min="11778" max="11778" width="12.42578125" customWidth="1"/>
    <col min="11779" max="11779" width="2.140625" customWidth="1"/>
    <col min="11780" max="11780" width="12.42578125" customWidth="1"/>
    <col min="11781" max="11781" width="2.140625" customWidth="1"/>
    <col min="11782" max="11782" width="12.42578125" customWidth="1"/>
    <col min="11783" max="11783" width="2.140625" customWidth="1"/>
    <col min="11784" max="11784" width="12.42578125" customWidth="1"/>
    <col min="11785" max="11785" width="11.5703125" bestFit="1" customWidth="1"/>
    <col min="11786" max="11786" width="15.5703125" customWidth="1"/>
    <col min="11787" max="11787" width="10.5703125" customWidth="1"/>
    <col min="11788" max="11788" width="13.5703125" bestFit="1" customWidth="1"/>
    <col min="11790" max="11790" width="11" bestFit="1" customWidth="1"/>
    <col min="12033" max="12033" width="48.5703125" customWidth="1"/>
    <col min="12034" max="12034" width="12.42578125" customWidth="1"/>
    <col min="12035" max="12035" width="2.140625" customWidth="1"/>
    <col min="12036" max="12036" width="12.42578125" customWidth="1"/>
    <col min="12037" max="12037" width="2.140625" customWidth="1"/>
    <col min="12038" max="12038" width="12.42578125" customWidth="1"/>
    <col min="12039" max="12039" width="2.140625" customWidth="1"/>
    <col min="12040" max="12040" width="12.42578125" customWidth="1"/>
    <col min="12041" max="12041" width="11.5703125" bestFit="1" customWidth="1"/>
    <col min="12042" max="12042" width="15.5703125" customWidth="1"/>
    <col min="12043" max="12043" width="10.5703125" customWidth="1"/>
    <col min="12044" max="12044" width="13.5703125" bestFit="1" customWidth="1"/>
    <col min="12046" max="12046" width="11" bestFit="1" customWidth="1"/>
    <col min="12289" max="12289" width="48.5703125" customWidth="1"/>
    <col min="12290" max="12290" width="12.42578125" customWidth="1"/>
    <col min="12291" max="12291" width="2.140625" customWidth="1"/>
    <col min="12292" max="12292" width="12.42578125" customWidth="1"/>
    <col min="12293" max="12293" width="2.140625" customWidth="1"/>
    <col min="12294" max="12294" width="12.42578125" customWidth="1"/>
    <col min="12295" max="12295" width="2.140625" customWidth="1"/>
    <col min="12296" max="12296" width="12.42578125" customWidth="1"/>
    <col min="12297" max="12297" width="11.5703125" bestFit="1" customWidth="1"/>
    <col min="12298" max="12298" width="15.5703125" customWidth="1"/>
    <col min="12299" max="12299" width="10.5703125" customWidth="1"/>
    <col min="12300" max="12300" width="13.5703125" bestFit="1" customWidth="1"/>
    <col min="12302" max="12302" width="11" bestFit="1" customWidth="1"/>
    <col min="12545" max="12545" width="48.5703125" customWidth="1"/>
    <col min="12546" max="12546" width="12.42578125" customWidth="1"/>
    <col min="12547" max="12547" width="2.140625" customWidth="1"/>
    <col min="12548" max="12548" width="12.42578125" customWidth="1"/>
    <col min="12549" max="12549" width="2.140625" customWidth="1"/>
    <col min="12550" max="12550" width="12.42578125" customWidth="1"/>
    <col min="12551" max="12551" width="2.140625" customWidth="1"/>
    <col min="12552" max="12552" width="12.42578125" customWidth="1"/>
    <col min="12553" max="12553" width="11.5703125" bestFit="1" customWidth="1"/>
    <col min="12554" max="12554" width="15.5703125" customWidth="1"/>
    <col min="12555" max="12555" width="10.5703125" customWidth="1"/>
    <col min="12556" max="12556" width="13.5703125" bestFit="1" customWidth="1"/>
    <col min="12558" max="12558" width="11" bestFit="1" customWidth="1"/>
    <col min="12801" max="12801" width="48.5703125" customWidth="1"/>
    <col min="12802" max="12802" width="12.42578125" customWidth="1"/>
    <col min="12803" max="12803" width="2.140625" customWidth="1"/>
    <col min="12804" max="12804" width="12.42578125" customWidth="1"/>
    <col min="12805" max="12805" width="2.140625" customWidth="1"/>
    <col min="12806" max="12806" width="12.42578125" customWidth="1"/>
    <col min="12807" max="12807" width="2.140625" customWidth="1"/>
    <col min="12808" max="12808" width="12.42578125" customWidth="1"/>
    <col min="12809" max="12809" width="11.5703125" bestFit="1" customWidth="1"/>
    <col min="12810" max="12810" width="15.5703125" customWidth="1"/>
    <col min="12811" max="12811" width="10.5703125" customWidth="1"/>
    <col min="12812" max="12812" width="13.5703125" bestFit="1" customWidth="1"/>
    <col min="12814" max="12814" width="11" bestFit="1" customWidth="1"/>
    <col min="13057" max="13057" width="48.5703125" customWidth="1"/>
    <col min="13058" max="13058" width="12.42578125" customWidth="1"/>
    <col min="13059" max="13059" width="2.140625" customWidth="1"/>
    <col min="13060" max="13060" width="12.42578125" customWidth="1"/>
    <col min="13061" max="13061" width="2.140625" customWidth="1"/>
    <col min="13062" max="13062" width="12.42578125" customWidth="1"/>
    <col min="13063" max="13063" width="2.140625" customWidth="1"/>
    <col min="13064" max="13064" width="12.42578125" customWidth="1"/>
    <col min="13065" max="13065" width="11.5703125" bestFit="1" customWidth="1"/>
    <col min="13066" max="13066" width="15.5703125" customWidth="1"/>
    <col min="13067" max="13067" width="10.5703125" customWidth="1"/>
    <col min="13068" max="13068" width="13.5703125" bestFit="1" customWidth="1"/>
    <col min="13070" max="13070" width="11" bestFit="1" customWidth="1"/>
    <col min="13313" max="13313" width="48.5703125" customWidth="1"/>
    <col min="13314" max="13314" width="12.42578125" customWidth="1"/>
    <col min="13315" max="13315" width="2.140625" customWidth="1"/>
    <col min="13316" max="13316" width="12.42578125" customWidth="1"/>
    <col min="13317" max="13317" width="2.140625" customWidth="1"/>
    <col min="13318" max="13318" width="12.42578125" customWidth="1"/>
    <col min="13319" max="13319" width="2.140625" customWidth="1"/>
    <col min="13320" max="13320" width="12.42578125" customWidth="1"/>
    <col min="13321" max="13321" width="11.5703125" bestFit="1" customWidth="1"/>
    <col min="13322" max="13322" width="15.5703125" customWidth="1"/>
    <col min="13323" max="13323" width="10.5703125" customWidth="1"/>
    <col min="13324" max="13324" width="13.5703125" bestFit="1" customWidth="1"/>
    <col min="13326" max="13326" width="11" bestFit="1" customWidth="1"/>
    <col min="13569" max="13569" width="48.5703125" customWidth="1"/>
    <col min="13570" max="13570" width="12.42578125" customWidth="1"/>
    <col min="13571" max="13571" width="2.140625" customWidth="1"/>
    <col min="13572" max="13572" width="12.42578125" customWidth="1"/>
    <col min="13573" max="13573" width="2.140625" customWidth="1"/>
    <col min="13574" max="13574" width="12.42578125" customWidth="1"/>
    <col min="13575" max="13575" width="2.140625" customWidth="1"/>
    <col min="13576" max="13576" width="12.42578125" customWidth="1"/>
    <col min="13577" max="13577" width="11.5703125" bestFit="1" customWidth="1"/>
    <col min="13578" max="13578" width="15.5703125" customWidth="1"/>
    <col min="13579" max="13579" width="10.5703125" customWidth="1"/>
    <col min="13580" max="13580" width="13.5703125" bestFit="1" customWidth="1"/>
    <col min="13582" max="13582" width="11" bestFit="1" customWidth="1"/>
    <col min="13825" max="13825" width="48.5703125" customWidth="1"/>
    <col min="13826" max="13826" width="12.42578125" customWidth="1"/>
    <col min="13827" max="13827" width="2.140625" customWidth="1"/>
    <col min="13828" max="13828" width="12.42578125" customWidth="1"/>
    <col min="13829" max="13829" width="2.140625" customWidth="1"/>
    <col min="13830" max="13830" width="12.42578125" customWidth="1"/>
    <col min="13831" max="13831" width="2.140625" customWidth="1"/>
    <col min="13832" max="13832" width="12.42578125" customWidth="1"/>
    <col min="13833" max="13833" width="11.5703125" bestFit="1" customWidth="1"/>
    <col min="13834" max="13834" width="15.5703125" customWidth="1"/>
    <col min="13835" max="13835" width="10.5703125" customWidth="1"/>
    <col min="13836" max="13836" width="13.5703125" bestFit="1" customWidth="1"/>
    <col min="13838" max="13838" width="11" bestFit="1" customWidth="1"/>
    <col min="14081" max="14081" width="48.5703125" customWidth="1"/>
    <col min="14082" max="14082" width="12.42578125" customWidth="1"/>
    <col min="14083" max="14083" width="2.140625" customWidth="1"/>
    <col min="14084" max="14084" width="12.42578125" customWidth="1"/>
    <col min="14085" max="14085" width="2.140625" customWidth="1"/>
    <col min="14086" max="14086" width="12.42578125" customWidth="1"/>
    <col min="14087" max="14087" width="2.140625" customWidth="1"/>
    <col min="14088" max="14088" width="12.42578125" customWidth="1"/>
    <col min="14089" max="14089" width="11.5703125" bestFit="1" customWidth="1"/>
    <col min="14090" max="14090" width="15.5703125" customWidth="1"/>
    <col min="14091" max="14091" width="10.5703125" customWidth="1"/>
    <col min="14092" max="14092" width="13.5703125" bestFit="1" customWidth="1"/>
    <col min="14094" max="14094" width="11" bestFit="1" customWidth="1"/>
    <col min="14337" max="14337" width="48.5703125" customWidth="1"/>
    <col min="14338" max="14338" width="12.42578125" customWidth="1"/>
    <col min="14339" max="14339" width="2.140625" customWidth="1"/>
    <col min="14340" max="14340" width="12.42578125" customWidth="1"/>
    <col min="14341" max="14341" width="2.140625" customWidth="1"/>
    <col min="14342" max="14342" width="12.42578125" customWidth="1"/>
    <col min="14343" max="14343" width="2.140625" customWidth="1"/>
    <col min="14344" max="14344" width="12.42578125" customWidth="1"/>
    <col min="14345" max="14345" width="11.5703125" bestFit="1" customWidth="1"/>
    <col min="14346" max="14346" width="15.5703125" customWidth="1"/>
    <col min="14347" max="14347" width="10.5703125" customWidth="1"/>
    <col min="14348" max="14348" width="13.5703125" bestFit="1" customWidth="1"/>
    <col min="14350" max="14350" width="11" bestFit="1" customWidth="1"/>
    <col min="14593" max="14593" width="48.5703125" customWidth="1"/>
    <col min="14594" max="14594" width="12.42578125" customWidth="1"/>
    <col min="14595" max="14595" width="2.140625" customWidth="1"/>
    <col min="14596" max="14596" width="12.42578125" customWidth="1"/>
    <col min="14597" max="14597" width="2.140625" customWidth="1"/>
    <col min="14598" max="14598" width="12.42578125" customWidth="1"/>
    <col min="14599" max="14599" width="2.140625" customWidth="1"/>
    <col min="14600" max="14600" width="12.42578125" customWidth="1"/>
    <col min="14601" max="14601" width="11.5703125" bestFit="1" customWidth="1"/>
    <col min="14602" max="14602" width="15.5703125" customWidth="1"/>
    <col min="14603" max="14603" width="10.5703125" customWidth="1"/>
    <col min="14604" max="14604" width="13.5703125" bestFit="1" customWidth="1"/>
    <col min="14606" max="14606" width="11" bestFit="1" customWidth="1"/>
    <col min="14849" max="14849" width="48.5703125" customWidth="1"/>
    <col min="14850" max="14850" width="12.42578125" customWidth="1"/>
    <col min="14851" max="14851" width="2.140625" customWidth="1"/>
    <col min="14852" max="14852" width="12.42578125" customWidth="1"/>
    <col min="14853" max="14853" width="2.140625" customWidth="1"/>
    <col min="14854" max="14854" width="12.42578125" customWidth="1"/>
    <col min="14855" max="14855" width="2.140625" customWidth="1"/>
    <col min="14856" max="14856" width="12.42578125" customWidth="1"/>
    <col min="14857" max="14857" width="11.5703125" bestFit="1" customWidth="1"/>
    <col min="14858" max="14858" width="15.5703125" customWidth="1"/>
    <col min="14859" max="14859" width="10.5703125" customWidth="1"/>
    <col min="14860" max="14860" width="13.5703125" bestFit="1" customWidth="1"/>
    <col min="14862" max="14862" width="11" bestFit="1" customWidth="1"/>
    <col min="15105" max="15105" width="48.5703125" customWidth="1"/>
    <col min="15106" max="15106" width="12.42578125" customWidth="1"/>
    <col min="15107" max="15107" width="2.140625" customWidth="1"/>
    <col min="15108" max="15108" width="12.42578125" customWidth="1"/>
    <col min="15109" max="15109" width="2.140625" customWidth="1"/>
    <col min="15110" max="15110" width="12.42578125" customWidth="1"/>
    <col min="15111" max="15111" width="2.140625" customWidth="1"/>
    <col min="15112" max="15112" width="12.42578125" customWidth="1"/>
    <col min="15113" max="15113" width="11.5703125" bestFit="1" customWidth="1"/>
    <col min="15114" max="15114" width="15.5703125" customWidth="1"/>
    <col min="15115" max="15115" width="10.5703125" customWidth="1"/>
    <col min="15116" max="15116" width="13.5703125" bestFit="1" customWidth="1"/>
    <col min="15118" max="15118" width="11" bestFit="1" customWidth="1"/>
    <col min="15361" max="15361" width="48.5703125" customWidth="1"/>
    <col min="15362" max="15362" width="12.42578125" customWidth="1"/>
    <col min="15363" max="15363" width="2.140625" customWidth="1"/>
    <col min="15364" max="15364" width="12.42578125" customWidth="1"/>
    <col min="15365" max="15365" width="2.140625" customWidth="1"/>
    <col min="15366" max="15366" width="12.42578125" customWidth="1"/>
    <col min="15367" max="15367" width="2.140625" customWidth="1"/>
    <col min="15368" max="15368" width="12.42578125" customWidth="1"/>
    <col min="15369" max="15369" width="11.5703125" bestFit="1" customWidth="1"/>
    <col min="15370" max="15370" width="15.5703125" customWidth="1"/>
    <col min="15371" max="15371" width="10.5703125" customWidth="1"/>
    <col min="15372" max="15372" width="13.5703125" bestFit="1" customWidth="1"/>
    <col min="15374" max="15374" width="11" bestFit="1" customWidth="1"/>
    <col min="15617" max="15617" width="48.5703125" customWidth="1"/>
    <col min="15618" max="15618" width="12.42578125" customWidth="1"/>
    <col min="15619" max="15619" width="2.140625" customWidth="1"/>
    <col min="15620" max="15620" width="12.42578125" customWidth="1"/>
    <col min="15621" max="15621" width="2.140625" customWidth="1"/>
    <col min="15622" max="15622" width="12.42578125" customWidth="1"/>
    <col min="15623" max="15623" width="2.140625" customWidth="1"/>
    <col min="15624" max="15624" width="12.42578125" customWidth="1"/>
    <col min="15625" max="15625" width="11.5703125" bestFit="1" customWidth="1"/>
    <col min="15626" max="15626" width="15.5703125" customWidth="1"/>
    <col min="15627" max="15627" width="10.5703125" customWidth="1"/>
    <col min="15628" max="15628" width="13.5703125" bestFit="1" customWidth="1"/>
    <col min="15630" max="15630" width="11" bestFit="1" customWidth="1"/>
    <col min="15873" max="15873" width="48.5703125" customWidth="1"/>
    <col min="15874" max="15874" width="12.42578125" customWidth="1"/>
    <col min="15875" max="15875" width="2.140625" customWidth="1"/>
    <col min="15876" max="15876" width="12.42578125" customWidth="1"/>
    <col min="15877" max="15877" width="2.140625" customWidth="1"/>
    <col min="15878" max="15878" width="12.42578125" customWidth="1"/>
    <col min="15879" max="15879" width="2.140625" customWidth="1"/>
    <col min="15880" max="15880" width="12.42578125" customWidth="1"/>
    <col min="15881" max="15881" width="11.5703125" bestFit="1" customWidth="1"/>
    <col min="15882" max="15882" width="15.5703125" customWidth="1"/>
    <col min="15883" max="15883" width="10.5703125" customWidth="1"/>
    <col min="15884" max="15884" width="13.5703125" bestFit="1" customWidth="1"/>
    <col min="15886" max="15886" width="11" bestFit="1" customWidth="1"/>
    <col min="16129" max="16129" width="48.5703125" customWidth="1"/>
    <col min="16130" max="16130" width="12.42578125" customWidth="1"/>
    <col min="16131" max="16131" width="2.140625" customWidth="1"/>
    <col min="16132" max="16132" width="12.42578125" customWidth="1"/>
    <col min="16133" max="16133" width="2.140625" customWidth="1"/>
    <col min="16134" max="16134" width="12.42578125" customWidth="1"/>
    <col min="16135" max="16135" width="2.140625" customWidth="1"/>
    <col min="16136" max="16136" width="12.42578125" customWidth="1"/>
    <col min="16137" max="16137" width="11.5703125" bestFit="1" customWidth="1"/>
    <col min="16138" max="16138" width="15.5703125" customWidth="1"/>
    <col min="16139" max="16139" width="10.5703125" customWidth="1"/>
    <col min="16140" max="16140" width="13.5703125" bestFit="1" customWidth="1"/>
    <col min="16142" max="16142" width="11" bestFit="1" customWidth="1"/>
  </cols>
  <sheetData>
    <row r="1" spans="1:13" ht="22.5" customHeight="1" x14ac:dyDescent="0.5">
      <c r="A1" s="8" t="s">
        <v>85</v>
      </c>
    </row>
    <row r="2" spans="1:13" ht="22.5" customHeight="1" x14ac:dyDescent="0.5">
      <c r="A2" s="8" t="s">
        <v>72</v>
      </c>
    </row>
    <row r="3" spans="1:13" ht="21.75" customHeight="1" x14ac:dyDescent="0.5">
      <c r="A3" s="8"/>
    </row>
    <row r="4" spans="1:13" ht="21.75" customHeight="1" x14ac:dyDescent="0.5">
      <c r="A4" s="8"/>
      <c r="B4" s="267" t="s">
        <v>81</v>
      </c>
      <c r="C4" s="267"/>
      <c r="D4" s="267"/>
      <c r="F4" s="267" t="s">
        <v>82</v>
      </c>
      <c r="G4" s="267"/>
      <c r="H4" s="267"/>
    </row>
    <row r="5" spans="1:13" ht="21.75" customHeight="1" x14ac:dyDescent="0.5">
      <c r="A5" s="8"/>
      <c r="B5" s="279" t="s">
        <v>149</v>
      </c>
      <c r="C5" s="279"/>
      <c r="D5" s="279"/>
      <c r="F5" s="279" t="s">
        <v>149</v>
      </c>
      <c r="G5" s="279"/>
      <c r="H5" s="279"/>
    </row>
    <row r="6" spans="1:13" ht="21.75" customHeight="1" x14ac:dyDescent="0.5">
      <c r="A6" s="8"/>
      <c r="B6" s="279" t="s">
        <v>148</v>
      </c>
      <c r="C6" s="279"/>
      <c r="D6" s="279"/>
      <c r="F6" s="279" t="s">
        <v>148</v>
      </c>
      <c r="G6" s="279"/>
      <c r="H6" s="279"/>
    </row>
    <row r="7" spans="1:13" ht="21.75" customHeight="1" x14ac:dyDescent="0.45">
      <c r="A7" s="150"/>
      <c r="B7" s="185">
        <v>2563</v>
      </c>
      <c r="C7" s="186"/>
      <c r="D7" s="185">
        <v>2562</v>
      </c>
      <c r="E7" s="185"/>
      <c r="F7" s="185">
        <v>2563</v>
      </c>
      <c r="G7" s="186"/>
      <c r="H7" s="185">
        <v>2562</v>
      </c>
    </row>
    <row r="8" spans="1:13" ht="21.75" customHeight="1" x14ac:dyDescent="0.45">
      <c r="A8" s="150"/>
      <c r="B8" s="278" t="s">
        <v>56</v>
      </c>
      <c r="C8" s="278"/>
      <c r="D8" s="278"/>
      <c r="E8" s="278"/>
      <c r="F8" s="278"/>
      <c r="G8" s="278"/>
      <c r="H8" s="278"/>
    </row>
    <row r="9" spans="1:13" ht="21.75" customHeight="1" x14ac:dyDescent="0.45">
      <c r="A9" s="152" t="s">
        <v>23</v>
      </c>
      <c r="B9" s="153"/>
      <c r="C9" s="237"/>
      <c r="D9" s="153"/>
      <c r="E9" s="153"/>
      <c r="F9" s="67"/>
      <c r="G9" s="68"/>
      <c r="H9" s="67"/>
      <c r="I9" s="154"/>
      <c r="J9" s="155"/>
      <c r="K9" s="155"/>
      <c r="L9" s="155"/>
      <c r="M9" s="155"/>
    </row>
    <row r="10" spans="1:13" ht="21.75" customHeight="1" x14ac:dyDescent="0.45">
      <c r="A10" s="156" t="s">
        <v>175</v>
      </c>
      <c r="B10" s="197">
        <v>34289</v>
      </c>
      <c r="C10" s="218"/>
      <c r="D10" s="197">
        <v>-192364</v>
      </c>
      <c r="E10" s="239"/>
      <c r="F10" s="197">
        <v>46745</v>
      </c>
      <c r="G10" s="68"/>
      <c r="H10" s="197">
        <v>-181192</v>
      </c>
      <c r="I10" s="157"/>
      <c r="J10" s="157"/>
      <c r="K10" s="157"/>
      <c r="L10" s="157"/>
      <c r="M10" s="155"/>
    </row>
    <row r="11" spans="1:13" ht="21.75" customHeight="1" x14ac:dyDescent="0.45">
      <c r="A11" s="158" t="s">
        <v>137</v>
      </c>
      <c r="B11" s="197"/>
      <c r="C11" s="218"/>
      <c r="D11" s="197"/>
      <c r="E11" s="239"/>
      <c r="F11" s="197"/>
      <c r="G11" s="68"/>
      <c r="H11" s="197"/>
    </row>
    <row r="12" spans="1:13" ht="21.75" customHeight="1" x14ac:dyDescent="0.45">
      <c r="A12" s="156" t="s">
        <v>152</v>
      </c>
      <c r="B12" s="197">
        <v>2090</v>
      </c>
      <c r="C12" s="218"/>
      <c r="D12" s="197">
        <v>-1307</v>
      </c>
      <c r="E12" s="239"/>
      <c r="F12" s="197">
        <v>2090</v>
      </c>
      <c r="G12" s="68"/>
      <c r="H12" s="197">
        <v>-1307</v>
      </c>
      <c r="I12" s="160"/>
    </row>
    <row r="13" spans="1:13" ht="21.75" customHeight="1" x14ac:dyDescent="0.45">
      <c r="A13" s="159" t="s">
        <v>38</v>
      </c>
      <c r="B13" s="197">
        <v>33296</v>
      </c>
      <c r="C13" s="218"/>
      <c r="D13" s="197">
        <v>29055</v>
      </c>
      <c r="E13" s="239"/>
      <c r="F13" s="197">
        <v>28776</v>
      </c>
      <c r="G13" s="68"/>
      <c r="H13" s="197">
        <v>28449</v>
      </c>
      <c r="I13" s="160"/>
    </row>
    <row r="14" spans="1:13" ht="21.75" customHeight="1" x14ac:dyDescent="0.45">
      <c r="A14" s="156" t="s">
        <v>112</v>
      </c>
      <c r="B14" s="197">
        <v>7909</v>
      </c>
      <c r="C14" s="218"/>
      <c r="D14" s="197">
        <v>20049</v>
      </c>
      <c r="E14" s="239"/>
      <c r="F14" s="197">
        <v>7909</v>
      </c>
      <c r="G14" s="68"/>
      <c r="H14" s="197">
        <v>20049</v>
      </c>
      <c r="I14" s="160"/>
    </row>
    <row r="15" spans="1:13" ht="21.75" customHeight="1" x14ac:dyDescent="0.45">
      <c r="A15" s="156" t="s">
        <v>189</v>
      </c>
      <c r="B15" s="197">
        <v>-373</v>
      </c>
      <c r="C15" s="218"/>
      <c r="D15" s="197">
        <v>-5</v>
      </c>
      <c r="E15" s="239"/>
      <c r="F15" s="197">
        <v>-3399</v>
      </c>
      <c r="G15" s="68"/>
      <c r="H15" s="197">
        <v>-5</v>
      </c>
      <c r="I15" s="160"/>
    </row>
    <row r="16" spans="1:13" ht="21.75" customHeight="1" x14ac:dyDescent="0.45">
      <c r="A16" s="156" t="s">
        <v>119</v>
      </c>
      <c r="B16" s="197">
        <v>96</v>
      </c>
      <c r="C16" s="218"/>
      <c r="D16" s="197">
        <v>10</v>
      </c>
      <c r="E16" s="239"/>
      <c r="F16" s="197">
        <v>96</v>
      </c>
      <c r="G16" s="68"/>
      <c r="H16" s="197">
        <v>10</v>
      </c>
      <c r="I16" s="160"/>
    </row>
    <row r="17" spans="1:14" ht="21.75" customHeight="1" x14ac:dyDescent="0.45">
      <c r="A17" s="156" t="s">
        <v>177</v>
      </c>
      <c r="B17" s="174">
        <v>-17880</v>
      </c>
      <c r="C17" s="218"/>
      <c r="D17" s="165">
        <v>0</v>
      </c>
      <c r="E17" s="240"/>
      <c r="F17" s="174">
        <v>-17880</v>
      </c>
      <c r="G17" s="165"/>
      <c r="H17" s="165">
        <v>0</v>
      </c>
      <c r="I17" s="160"/>
    </row>
    <row r="18" spans="1:14" ht="21.75" hidden="1" customHeight="1" x14ac:dyDescent="0.45">
      <c r="A18" s="156" t="s">
        <v>120</v>
      </c>
      <c r="B18" s="197"/>
      <c r="C18" s="218"/>
      <c r="D18" s="197"/>
      <c r="E18" s="239"/>
      <c r="F18" s="197"/>
      <c r="G18" s="68"/>
      <c r="H18" s="197"/>
      <c r="I18" s="160"/>
    </row>
    <row r="19" spans="1:14" ht="21.75" hidden="1" customHeight="1" x14ac:dyDescent="0.45">
      <c r="A19" s="241" t="s">
        <v>121</v>
      </c>
      <c r="B19" s="197"/>
      <c r="C19" s="218"/>
      <c r="D19" s="197"/>
      <c r="E19" s="239"/>
      <c r="F19" s="197"/>
      <c r="G19" s="68"/>
      <c r="H19" s="197"/>
      <c r="I19" s="160"/>
    </row>
    <row r="20" spans="1:14" ht="21.75" customHeight="1" x14ac:dyDescent="0.45">
      <c r="A20" s="156" t="s">
        <v>190</v>
      </c>
      <c r="B20" s="197">
        <v>-135</v>
      </c>
      <c r="C20" s="218"/>
      <c r="D20" s="197">
        <v>-512</v>
      </c>
      <c r="E20" s="239"/>
      <c r="F20" s="197">
        <v>-135</v>
      </c>
      <c r="G20" s="68"/>
      <c r="H20" s="197">
        <v>-512</v>
      </c>
      <c r="I20" s="160"/>
    </row>
    <row r="21" spans="1:14" ht="21.75" hidden="1" customHeight="1" x14ac:dyDescent="0.45">
      <c r="A21" s="164" t="s">
        <v>178</v>
      </c>
      <c r="B21" s="197"/>
      <c r="C21" s="218"/>
      <c r="D21" s="197"/>
      <c r="E21" s="239"/>
      <c r="F21" s="197"/>
      <c r="G21" s="68"/>
      <c r="H21" s="197"/>
      <c r="I21" s="160"/>
    </row>
    <row r="22" spans="1:14" ht="21.75" hidden="1" customHeight="1" x14ac:dyDescent="0.45">
      <c r="A22" s="164" t="s">
        <v>184</v>
      </c>
      <c r="B22" s="174"/>
      <c r="C22" s="254"/>
      <c r="D22" s="174"/>
      <c r="E22" s="255"/>
      <c r="F22" s="174">
        <v>0</v>
      </c>
      <c r="G22" s="174"/>
      <c r="H22" s="174">
        <v>0</v>
      </c>
      <c r="I22" s="160"/>
    </row>
    <row r="23" spans="1:14" ht="21.75" customHeight="1" x14ac:dyDescent="0.45">
      <c r="A23" s="164" t="s">
        <v>131</v>
      </c>
      <c r="B23" s="256">
        <v>0</v>
      </c>
      <c r="C23" s="218"/>
      <c r="D23" s="242">
        <v>-785</v>
      </c>
      <c r="E23" s="239"/>
      <c r="F23" s="256">
        <v>0</v>
      </c>
      <c r="G23" s="68"/>
      <c r="H23" s="242">
        <v>-785</v>
      </c>
      <c r="I23" s="160"/>
    </row>
    <row r="24" spans="1:14" ht="21.75" hidden="1" customHeight="1" x14ac:dyDescent="0.45">
      <c r="B24" s="243"/>
      <c r="C24" s="218"/>
      <c r="D24" s="243"/>
      <c r="E24" s="239"/>
      <c r="F24" s="243"/>
      <c r="G24" s="68"/>
      <c r="H24" s="243"/>
      <c r="I24" s="160"/>
      <c r="J24" s="166"/>
      <c r="K24" s="160"/>
    </row>
    <row r="25" spans="1:14" ht="21.75" customHeight="1" x14ac:dyDescent="0.45">
      <c r="A25" s="159" t="s">
        <v>15</v>
      </c>
      <c r="B25" s="197">
        <v>-2874</v>
      </c>
      <c r="C25" s="218"/>
      <c r="D25" s="197">
        <v>-2752</v>
      </c>
      <c r="E25" s="239"/>
      <c r="F25" s="197">
        <v>-3467</v>
      </c>
      <c r="G25" s="68"/>
      <c r="H25" s="197">
        <v>-2974</v>
      </c>
      <c r="I25" s="160"/>
    </row>
    <row r="26" spans="1:14" ht="21.75" customHeight="1" x14ac:dyDescent="0.45">
      <c r="A26" s="163"/>
      <c r="B26" s="244">
        <f>SUM(B10:B25)</f>
        <v>56418</v>
      </c>
      <c r="C26" s="218"/>
      <c r="D26" s="244">
        <f>SUM(D10:D25)</f>
        <v>-148611</v>
      </c>
      <c r="E26" s="220"/>
      <c r="F26" s="244">
        <f>SUM(F10:F25)</f>
        <v>60735</v>
      </c>
      <c r="G26" s="68"/>
      <c r="H26" s="244">
        <f>SUM(H10:H25)</f>
        <v>-138267</v>
      </c>
      <c r="I26" s="160"/>
    </row>
    <row r="27" spans="1:14" ht="21.75" customHeight="1" x14ac:dyDescent="0.45">
      <c r="A27" s="158" t="s">
        <v>32</v>
      </c>
      <c r="B27" s="68"/>
      <c r="C27" s="237"/>
      <c r="D27" s="68"/>
      <c r="E27" s="245"/>
      <c r="F27" s="68"/>
      <c r="G27" s="68"/>
      <c r="H27" s="68"/>
      <c r="I27" s="160"/>
    </row>
    <row r="28" spans="1:14" ht="21.75" customHeight="1" x14ac:dyDescent="0.45">
      <c r="A28" s="159" t="s">
        <v>24</v>
      </c>
      <c r="B28" s="68">
        <v>109416</v>
      </c>
      <c r="C28" s="237"/>
      <c r="D28" s="197">
        <v>-91643</v>
      </c>
      <c r="E28" s="239"/>
      <c r="F28" s="197">
        <v>109966</v>
      </c>
      <c r="G28" s="68"/>
      <c r="H28" s="197">
        <v>-91643</v>
      </c>
      <c r="I28" s="160"/>
      <c r="L28" s="166"/>
    </row>
    <row r="29" spans="1:14" ht="21.75" customHeight="1" x14ac:dyDescent="0.45">
      <c r="A29" s="156" t="s">
        <v>60</v>
      </c>
      <c r="B29" s="68">
        <v>-1743</v>
      </c>
      <c r="C29" s="237"/>
      <c r="D29" s="197">
        <v>17573</v>
      </c>
      <c r="E29" s="239"/>
      <c r="F29" s="197">
        <v>-1802</v>
      </c>
      <c r="G29" s="68"/>
      <c r="H29" s="197">
        <v>1969</v>
      </c>
      <c r="I29" s="160"/>
      <c r="L29" s="166"/>
    </row>
    <row r="30" spans="1:14" ht="21.75" customHeight="1" x14ac:dyDescent="0.45">
      <c r="A30" s="159" t="s">
        <v>141</v>
      </c>
      <c r="B30" s="68">
        <v>-36133</v>
      </c>
      <c r="C30" s="237"/>
      <c r="D30" s="197">
        <v>18174</v>
      </c>
      <c r="E30" s="239"/>
      <c r="F30" s="197">
        <v>-35560</v>
      </c>
      <c r="G30" s="68"/>
      <c r="H30" s="197">
        <v>18174</v>
      </c>
      <c r="I30" s="160"/>
      <c r="L30" s="166"/>
      <c r="N30" s="161"/>
    </row>
    <row r="31" spans="1:14" ht="21.75" customHeight="1" x14ac:dyDescent="0.45">
      <c r="A31" s="159" t="s">
        <v>25</v>
      </c>
      <c r="B31" s="68">
        <v>39644</v>
      </c>
      <c r="C31" s="237"/>
      <c r="D31" s="197">
        <v>23490</v>
      </c>
      <c r="E31" s="239"/>
      <c r="F31" s="197">
        <v>40767</v>
      </c>
      <c r="G31" s="68"/>
      <c r="H31" s="197">
        <v>23490</v>
      </c>
      <c r="I31" s="160"/>
      <c r="L31" s="166"/>
    </row>
    <row r="32" spans="1:14" ht="21.75" customHeight="1" x14ac:dyDescent="0.45">
      <c r="A32" s="159" t="s">
        <v>33</v>
      </c>
      <c r="B32" s="174">
        <v>2</v>
      </c>
      <c r="C32" s="237"/>
      <c r="D32" s="165">
        <v>0</v>
      </c>
      <c r="E32" s="245"/>
      <c r="F32" s="174">
        <v>2</v>
      </c>
      <c r="G32" s="68"/>
      <c r="H32" s="165">
        <v>0</v>
      </c>
      <c r="I32" s="160"/>
      <c r="L32" s="166"/>
    </row>
    <row r="33" spans="1:9" ht="21.75" customHeight="1" x14ac:dyDescent="0.45">
      <c r="A33" s="159" t="s">
        <v>8</v>
      </c>
      <c r="B33" s="68">
        <v>-79112</v>
      </c>
      <c r="C33" s="237"/>
      <c r="D33" s="68">
        <v>4204</v>
      </c>
      <c r="E33" s="245"/>
      <c r="F33" s="68">
        <v>-79115</v>
      </c>
      <c r="G33" s="68"/>
      <c r="H33" s="68">
        <v>4204</v>
      </c>
      <c r="I33" s="160"/>
    </row>
    <row r="34" spans="1:9" ht="21.75" customHeight="1" x14ac:dyDescent="0.45">
      <c r="A34" s="156" t="s">
        <v>59</v>
      </c>
      <c r="B34" s="68">
        <v>3596</v>
      </c>
      <c r="C34" s="237"/>
      <c r="D34" s="68">
        <v>17823</v>
      </c>
      <c r="E34" s="245"/>
      <c r="F34" s="68">
        <v>1479</v>
      </c>
      <c r="G34" s="68"/>
      <c r="H34" s="68">
        <v>8541</v>
      </c>
      <c r="I34" s="160"/>
    </row>
    <row r="35" spans="1:9" ht="21.75" customHeight="1" x14ac:dyDescent="0.45">
      <c r="A35" s="208" t="s">
        <v>179</v>
      </c>
      <c r="B35" s="68">
        <v>27140</v>
      </c>
      <c r="C35" s="237"/>
      <c r="D35" s="68">
        <v>11344</v>
      </c>
      <c r="E35" s="245"/>
      <c r="F35" s="68">
        <v>27140</v>
      </c>
      <c r="G35" s="68"/>
      <c r="H35" s="68">
        <v>11344</v>
      </c>
      <c r="I35" s="160"/>
    </row>
    <row r="36" spans="1:9" ht="21.75" customHeight="1" x14ac:dyDescent="0.45">
      <c r="A36" s="156" t="s">
        <v>139</v>
      </c>
      <c r="B36" s="174">
        <v>274</v>
      </c>
      <c r="C36" s="246"/>
      <c r="D36" s="174">
        <v>-1489</v>
      </c>
      <c r="E36" s="240"/>
      <c r="F36" s="258">
        <v>274</v>
      </c>
      <c r="G36" s="165"/>
      <c r="H36" s="174">
        <v>-1489</v>
      </c>
      <c r="I36" s="160"/>
    </row>
    <row r="37" spans="1:9" ht="21.75" customHeight="1" x14ac:dyDescent="0.45">
      <c r="A37" s="156" t="s">
        <v>116</v>
      </c>
      <c r="B37" s="247">
        <v>-2410</v>
      </c>
      <c r="C37" s="237"/>
      <c r="D37" s="247">
        <v>-1575</v>
      </c>
      <c r="E37" s="245"/>
      <c r="F37" s="257">
        <v>0</v>
      </c>
      <c r="G37" s="165"/>
      <c r="H37" s="162">
        <v>0</v>
      </c>
      <c r="I37" s="160"/>
    </row>
    <row r="38" spans="1:9" ht="21.75" customHeight="1" x14ac:dyDescent="0.45">
      <c r="A38" s="156" t="s">
        <v>180</v>
      </c>
      <c r="B38" s="68">
        <f>SUM(B26:B37)</f>
        <v>117092</v>
      </c>
      <c r="C38" s="237"/>
      <c r="D38" s="68">
        <f>SUM(D26:D37)</f>
        <v>-150710</v>
      </c>
      <c r="E38" s="245"/>
      <c r="F38" s="68">
        <f>SUM(F26:F37)</f>
        <v>123886</v>
      </c>
      <c r="G38" s="68"/>
      <c r="H38" s="68">
        <f>SUM(H26:H37)</f>
        <v>-163677</v>
      </c>
      <c r="I38" s="160"/>
    </row>
    <row r="39" spans="1:9" ht="21.75" customHeight="1" x14ac:dyDescent="0.45">
      <c r="A39" s="156" t="s">
        <v>114</v>
      </c>
      <c r="B39" s="68">
        <v>-1146</v>
      </c>
      <c r="C39" s="237"/>
      <c r="D39" s="197">
        <v>-10565</v>
      </c>
      <c r="E39" s="245"/>
      <c r="F39" s="197">
        <v>-1146</v>
      </c>
      <c r="G39" s="197"/>
      <c r="H39" s="197">
        <v>-10565</v>
      </c>
      <c r="I39" s="160"/>
    </row>
    <row r="40" spans="1:9" ht="21.75" customHeight="1" x14ac:dyDescent="0.45">
      <c r="A40" s="156" t="s">
        <v>111</v>
      </c>
      <c r="B40" s="174">
        <v>-13976</v>
      </c>
      <c r="C40" s="237"/>
      <c r="D40" s="219">
        <v>-15187</v>
      </c>
      <c r="E40" s="245"/>
      <c r="F40" s="219">
        <v>-13976</v>
      </c>
      <c r="G40" s="197"/>
      <c r="H40" s="219">
        <v>-15187</v>
      </c>
      <c r="I40" s="160"/>
    </row>
    <row r="41" spans="1:9" ht="21.75" customHeight="1" x14ac:dyDescent="0.45">
      <c r="A41" s="163" t="s">
        <v>185</v>
      </c>
      <c r="B41" s="99">
        <f>SUM(B38:B40)</f>
        <v>101970</v>
      </c>
      <c r="C41" s="237"/>
      <c r="D41" s="99">
        <f>SUM(D38:D40)</f>
        <v>-176462</v>
      </c>
      <c r="E41" s="245"/>
      <c r="F41" s="99">
        <f>SUM(F38:F40)</f>
        <v>108764</v>
      </c>
      <c r="G41" s="79"/>
      <c r="H41" s="99">
        <f>SUM(H38:H40)</f>
        <v>-189429</v>
      </c>
      <c r="I41" s="160"/>
    </row>
    <row r="42" spans="1:9" ht="21.75" customHeight="1" x14ac:dyDescent="0.45">
      <c r="A42" s="163"/>
      <c r="B42" s="245"/>
      <c r="C42" s="237"/>
      <c r="D42" s="245"/>
      <c r="E42" s="245"/>
      <c r="F42" s="79"/>
      <c r="G42" s="79"/>
      <c r="H42" s="79"/>
      <c r="I42" s="160"/>
    </row>
    <row r="43" spans="1:9" ht="22.5" customHeight="1" x14ac:dyDescent="0.5">
      <c r="A43" s="8" t="s">
        <v>85</v>
      </c>
      <c r="C43" s="236">
        <v>33705</v>
      </c>
      <c r="I43" s="160"/>
    </row>
    <row r="44" spans="1:9" ht="22.5" customHeight="1" x14ac:dyDescent="0.5">
      <c r="A44" s="8" t="s">
        <v>72</v>
      </c>
      <c r="I44" s="160"/>
    </row>
    <row r="45" spans="1:9" ht="22.5" customHeight="1" x14ac:dyDescent="0.5">
      <c r="A45" s="8"/>
      <c r="I45" s="160"/>
    </row>
    <row r="46" spans="1:9" ht="21.75" customHeight="1" x14ac:dyDescent="0.5">
      <c r="A46" s="8"/>
      <c r="B46" s="267" t="s">
        <v>81</v>
      </c>
      <c r="C46" s="267"/>
      <c r="D46" s="267"/>
      <c r="F46" s="267" t="s">
        <v>82</v>
      </c>
      <c r="G46" s="267"/>
      <c r="H46" s="267"/>
      <c r="I46" s="160"/>
    </row>
    <row r="47" spans="1:9" ht="21.75" customHeight="1" x14ac:dyDescent="0.5">
      <c r="A47" s="8"/>
      <c r="B47" s="279" t="s">
        <v>149</v>
      </c>
      <c r="C47" s="279"/>
      <c r="D47" s="279"/>
      <c r="F47" s="279" t="s">
        <v>149</v>
      </c>
      <c r="G47" s="279"/>
      <c r="H47" s="279"/>
      <c r="I47" s="160"/>
    </row>
    <row r="48" spans="1:9" ht="21.75" customHeight="1" x14ac:dyDescent="0.5">
      <c r="A48" s="8"/>
      <c r="B48" s="279" t="s">
        <v>148</v>
      </c>
      <c r="C48" s="279"/>
      <c r="D48" s="279"/>
      <c r="F48" s="279" t="s">
        <v>148</v>
      </c>
      <c r="G48" s="279"/>
      <c r="H48" s="279"/>
      <c r="I48" s="160"/>
    </row>
    <row r="49" spans="1:9" ht="21.75" customHeight="1" x14ac:dyDescent="0.45">
      <c r="A49" s="150"/>
      <c r="B49" s="185">
        <v>2563</v>
      </c>
      <c r="C49" s="186"/>
      <c r="D49" s="185">
        <v>2562</v>
      </c>
      <c r="E49" s="185"/>
      <c r="F49" s="185">
        <v>2563</v>
      </c>
      <c r="G49" s="186"/>
      <c r="H49" s="185">
        <v>2562</v>
      </c>
      <c r="I49" s="160"/>
    </row>
    <row r="50" spans="1:9" ht="21.75" customHeight="1" x14ac:dyDescent="0.45">
      <c r="A50" s="150"/>
      <c r="B50" s="278" t="s">
        <v>56</v>
      </c>
      <c r="C50" s="278"/>
      <c r="D50" s="278"/>
      <c r="E50" s="278"/>
      <c r="F50" s="278"/>
      <c r="G50" s="278"/>
      <c r="H50" s="278"/>
      <c r="I50" s="160"/>
    </row>
    <row r="51" spans="1:9" ht="22.5" customHeight="1" x14ac:dyDescent="0.45">
      <c r="A51" s="152" t="s">
        <v>26</v>
      </c>
      <c r="B51" s="245"/>
      <c r="C51" s="237"/>
      <c r="D51" s="245"/>
      <c r="E51" s="245"/>
      <c r="F51" s="68"/>
      <c r="G51" s="68"/>
      <c r="H51" s="68"/>
      <c r="I51" s="160"/>
    </row>
    <row r="52" spans="1:9" ht="22.5" customHeight="1" x14ac:dyDescent="0.45">
      <c r="A52" s="156" t="s">
        <v>15</v>
      </c>
      <c r="B52" s="167">
        <v>2874</v>
      </c>
      <c r="C52" s="237"/>
      <c r="D52" s="167">
        <v>3200</v>
      </c>
      <c r="E52" s="168"/>
      <c r="F52" s="221">
        <v>3705</v>
      </c>
      <c r="G52" s="169"/>
      <c r="H52" s="221">
        <v>3423</v>
      </c>
      <c r="I52" s="160"/>
    </row>
    <row r="53" spans="1:9" ht="22.5" customHeight="1" x14ac:dyDescent="0.45">
      <c r="A53" s="156" t="s">
        <v>145</v>
      </c>
      <c r="B53" s="165">
        <v>0</v>
      </c>
      <c r="C53" s="237"/>
      <c r="D53" s="221">
        <v>250000</v>
      </c>
      <c r="E53" s="170"/>
      <c r="F53" s="165">
        <v>0</v>
      </c>
      <c r="G53" s="169"/>
      <c r="H53" s="221">
        <v>250000</v>
      </c>
      <c r="I53" s="160"/>
    </row>
    <row r="54" spans="1:9" ht="22.5" hidden="1" customHeight="1" x14ac:dyDescent="0.45">
      <c r="A54" s="156" t="s">
        <v>122</v>
      </c>
      <c r="B54" s="248"/>
      <c r="C54" s="237"/>
      <c r="D54" s="248"/>
      <c r="E54" s="168"/>
      <c r="F54" s="221"/>
      <c r="G54" s="169"/>
      <c r="H54" s="221"/>
      <c r="I54" s="160"/>
    </row>
    <row r="55" spans="1:9" ht="22.5" customHeight="1" x14ac:dyDescent="0.45">
      <c r="A55" s="156" t="s">
        <v>186</v>
      </c>
      <c r="B55" s="197">
        <v>-2372</v>
      </c>
      <c r="C55" s="237"/>
      <c r="D55" s="197">
        <v>-106003</v>
      </c>
      <c r="E55" s="245"/>
      <c r="F55" s="197">
        <v>-1896</v>
      </c>
      <c r="G55" s="68"/>
      <c r="H55" s="197">
        <v>-4875</v>
      </c>
      <c r="I55" s="160"/>
    </row>
    <row r="56" spans="1:9" ht="22.5" customHeight="1" x14ac:dyDescent="0.45">
      <c r="A56" s="156" t="s">
        <v>132</v>
      </c>
      <c r="B56" s="219">
        <v>160</v>
      </c>
      <c r="C56" s="237"/>
      <c r="D56" s="219">
        <v>530</v>
      </c>
      <c r="E56" s="245"/>
      <c r="F56" s="219">
        <v>160</v>
      </c>
      <c r="G56" s="68"/>
      <c r="H56" s="219">
        <v>530</v>
      </c>
      <c r="I56" s="160"/>
    </row>
    <row r="57" spans="1:9" ht="22.5" hidden="1" customHeight="1" x14ac:dyDescent="0.45">
      <c r="A57" s="156" t="s">
        <v>123</v>
      </c>
      <c r="B57" s="166"/>
      <c r="C57" s="237"/>
      <c r="D57" s="166"/>
      <c r="E57" s="245"/>
      <c r="F57" s="249"/>
      <c r="G57" s="68"/>
      <c r="H57" s="249"/>
      <c r="I57" s="160"/>
    </row>
    <row r="58" spans="1:9" ht="22.5" hidden="1" customHeight="1" x14ac:dyDescent="0.45">
      <c r="A58" s="156" t="s">
        <v>138</v>
      </c>
      <c r="B58" s="166"/>
      <c r="C58" s="237"/>
      <c r="D58" s="166">
        <v>0</v>
      </c>
      <c r="E58" s="245"/>
      <c r="F58" s="249"/>
      <c r="G58" s="68"/>
      <c r="H58" s="249">
        <v>0</v>
      </c>
      <c r="I58" s="160"/>
    </row>
    <row r="59" spans="1:9" ht="22.5" customHeight="1" x14ac:dyDescent="0.45">
      <c r="A59" s="156" t="s">
        <v>115</v>
      </c>
      <c r="B59" s="174">
        <v>-371</v>
      </c>
      <c r="C59" s="237"/>
      <c r="D59" s="165">
        <v>0</v>
      </c>
      <c r="E59" s="245"/>
      <c r="F59" s="174">
        <v>-371</v>
      </c>
      <c r="G59" s="68"/>
      <c r="H59" s="165">
        <v>0</v>
      </c>
      <c r="I59" s="160"/>
    </row>
    <row r="60" spans="1:9" ht="22.5" customHeight="1" x14ac:dyDescent="0.45">
      <c r="A60" s="156" t="s">
        <v>146</v>
      </c>
      <c r="B60" s="165">
        <v>0</v>
      </c>
      <c r="C60" s="237"/>
      <c r="D60" s="165">
        <v>0</v>
      </c>
      <c r="E60" s="245"/>
      <c r="F60" s="165">
        <v>0</v>
      </c>
      <c r="G60" s="68"/>
      <c r="H60" s="68">
        <v>-60835</v>
      </c>
      <c r="I60" s="160"/>
    </row>
    <row r="61" spans="1:9" ht="22.5" customHeight="1" x14ac:dyDescent="0.45">
      <c r="A61" s="163" t="s">
        <v>181</v>
      </c>
      <c r="B61" s="99">
        <f>SUM(B52:B60)</f>
        <v>291</v>
      </c>
      <c r="C61" s="237"/>
      <c r="D61" s="99">
        <f>SUM(D52:D60)</f>
        <v>147727</v>
      </c>
      <c r="E61" s="245"/>
      <c r="F61" s="99">
        <f>SUM(F52:F60)</f>
        <v>1598</v>
      </c>
      <c r="G61" s="79"/>
      <c r="H61" s="99">
        <f>SUM(H52:H60)</f>
        <v>188243</v>
      </c>
      <c r="I61" s="160"/>
    </row>
    <row r="62" spans="1:9" ht="18.75" customHeight="1" x14ac:dyDescent="0.45">
      <c r="A62" s="150"/>
      <c r="B62" s="250"/>
      <c r="C62" s="237"/>
      <c r="D62" s="250"/>
      <c r="E62" s="151"/>
      <c r="F62" s="250"/>
      <c r="G62" s="250"/>
      <c r="H62" s="250"/>
      <c r="I62" s="160"/>
    </row>
    <row r="63" spans="1:9" ht="22.5" customHeight="1" x14ac:dyDescent="0.45">
      <c r="A63" s="152" t="s">
        <v>124</v>
      </c>
      <c r="B63" s="68"/>
      <c r="C63" s="237"/>
      <c r="D63" s="68"/>
      <c r="E63" s="153"/>
      <c r="F63" s="68"/>
      <c r="G63" s="68"/>
      <c r="H63" s="68"/>
      <c r="I63" s="160"/>
    </row>
    <row r="64" spans="1:9" ht="22.5" hidden="1" customHeight="1" x14ac:dyDescent="0.45">
      <c r="A64" s="159" t="s">
        <v>125</v>
      </c>
      <c r="B64" s="171">
        <v>0</v>
      </c>
      <c r="C64" s="237"/>
      <c r="D64" s="171">
        <v>0</v>
      </c>
      <c r="E64" s="245"/>
      <c r="F64" s="171">
        <v>0</v>
      </c>
      <c r="G64" s="68"/>
      <c r="H64" s="171">
        <v>0</v>
      </c>
      <c r="I64" s="160"/>
    </row>
    <row r="65" spans="1:11" ht="22.5" customHeight="1" x14ac:dyDescent="0.45">
      <c r="A65" s="208" t="s">
        <v>187</v>
      </c>
      <c r="B65" s="180"/>
      <c r="C65" s="237"/>
      <c r="D65" s="180"/>
      <c r="E65" s="245"/>
      <c r="F65" s="180"/>
      <c r="G65" s="68"/>
      <c r="H65" s="180"/>
      <c r="I65" s="160"/>
    </row>
    <row r="66" spans="1:11" ht="22.5" customHeight="1" x14ac:dyDescent="0.45">
      <c r="A66" s="158" t="s">
        <v>188</v>
      </c>
      <c r="B66" s="180">
        <v>-542</v>
      </c>
      <c r="C66" s="237"/>
      <c r="D66" s="180">
        <v>-174</v>
      </c>
      <c r="E66" s="245"/>
      <c r="F66" s="180">
        <v>-542</v>
      </c>
      <c r="G66" s="68"/>
      <c r="H66" s="180">
        <v>-174</v>
      </c>
      <c r="I66" s="160"/>
    </row>
    <row r="67" spans="1:11" ht="22.5" customHeight="1" x14ac:dyDescent="0.45">
      <c r="A67" s="159" t="s">
        <v>126</v>
      </c>
      <c r="B67" s="174">
        <v>-28524</v>
      </c>
      <c r="C67" s="237"/>
      <c r="D67" s="165">
        <v>0</v>
      </c>
      <c r="E67" s="245"/>
      <c r="F67" s="174">
        <v>-28524</v>
      </c>
      <c r="G67" s="68"/>
      <c r="H67" s="165">
        <v>0</v>
      </c>
      <c r="I67" s="160"/>
    </row>
    <row r="68" spans="1:11" ht="22.5" customHeight="1" x14ac:dyDescent="0.45">
      <c r="A68" s="163" t="s">
        <v>127</v>
      </c>
      <c r="B68" s="222">
        <f>SUM(B65:B67)</f>
        <v>-29066</v>
      </c>
      <c r="C68" s="237"/>
      <c r="D68" s="222">
        <f>SUM(D65:D67)</f>
        <v>-174</v>
      </c>
      <c r="E68" s="245"/>
      <c r="F68" s="99">
        <f>SUM(F65:F67)</f>
        <v>-29066</v>
      </c>
      <c r="G68" s="79"/>
      <c r="H68" s="99">
        <f>SUM(H65:H67)</f>
        <v>-174</v>
      </c>
      <c r="I68" s="160"/>
    </row>
    <row r="69" spans="1:11" ht="22.5" customHeight="1" x14ac:dyDescent="0.45">
      <c r="A69" s="159"/>
      <c r="B69" s="68"/>
      <c r="C69" s="237"/>
      <c r="D69" s="68"/>
      <c r="E69" s="245"/>
      <c r="F69" s="68"/>
      <c r="G69" s="68"/>
      <c r="H69" s="68"/>
    </row>
    <row r="70" spans="1:11" ht="22.5" customHeight="1" x14ac:dyDescent="0.45">
      <c r="A70" s="163" t="s">
        <v>182</v>
      </c>
      <c r="B70" s="79">
        <f>B41+B61+B68</f>
        <v>73195</v>
      </c>
      <c r="C70" s="237"/>
      <c r="D70" s="79">
        <f>D41+D61+D68</f>
        <v>-28909</v>
      </c>
      <c r="E70" s="245"/>
      <c r="F70" s="79">
        <f>F41+F61+F68</f>
        <v>81296</v>
      </c>
      <c r="G70" s="79"/>
      <c r="H70" s="79">
        <f>H41+H61+H68</f>
        <v>-1360</v>
      </c>
      <c r="I70" s="154"/>
      <c r="J70" s="155"/>
    </row>
    <row r="71" spans="1:11" ht="22.5" customHeight="1" x14ac:dyDescent="0.45">
      <c r="A71" s="156" t="s">
        <v>133</v>
      </c>
      <c r="B71" s="197">
        <f>'BS 3-4'!E10</f>
        <v>403659</v>
      </c>
      <c r="C71" s="237"/>
      <c r="D71" s="197">
        <v>309827</v>
      </c>
      <c r="E71" s="245"/>
      <c r="F71" s="197">
        <f>'BS 3-4'!I10</f>
        <v>385597</v>
      </c>
      <c r="G71" s="68"/>
      <c r="H71" s="197">
        <v>242152</v>
      </c>
      <c r="I71" s="157"/>
      <c r="J71" s="157"/>
    </row>
    <row r="72" spans="1:11" ht="22.5" customHeight="1" thickBot="1" x14ac:dyDescent="0.5">
      <c r="A72" s="163" t="s">
        <v>151</v>
      </c>
      <c r="B72" s="251">
        <f>SUM(B70:B71)</f>
        <v>476854</v>
      </c>
      <c r="C72" s="237"/>
      <c r="D72" s="251">
        <f>SUM(D70:D71)</f>
        <v>280918</v>
      </c>
      <c r="E72" s="245"/>
      <c r="F72" s="251">
        <f>SUM(F70:F71)</f>
        <v>466893</v>
      </c>
      <c r="G72" s="79"/>
      <c r="H72" s="251">
        <f>SUM(H70:H71)</f>
        <v>240792</v>
      </c>
      <c r="I72" s="172"/>
      <c r="J72" s="172"/>
      <c r="K72" s="166"/>
    </row>
    <row r="73" spans="1:11" ht="11.25" customHeight="1" thickTop="1" x14ac:dyDescent="0.45">
      <c r="A73" s="163"/>
      <c r="B73" s="245"/>
      <c r="C73" s="237"/>
      <c r="D73" s="245"/>
      <c r="E73" s="245"/>
      <c r="F73" s="68"/>
      <c r="G73" s="68"/>
      <c r="H73" s="68"/>
    </row>
    <row r="74" spans="1:11" ht="22.5" customHeight="1" x14ac:dyDescent="0.45">
      <c r="A74" s="252"/>
      <c r="B74" s="253"/>
      <c r="C74" s="253"/>
      <c r="D74" s="253"/>
      <c r="E74" s="253"/>
      <c r="F74" s="253"/>
      <c r="G74" s="68"/>
      <c r="H74" s="68"/>
    </row>
    <row r="75" spans="1:11" ht="21.75" x14ac:dyDescent="0.45">
      <c r="A75" s="252"/>
      <c r="B75" s="253"/>
      <c r="C75" s="253"/>
      <c r="D75" s="253"/>
      <c r="E75" s="253"/>
      <c r="F75" s="253"/>
      <c r="G75" s="68"/>
      <c r="H75" s="68"/>
    </row>
    <row r="76" spans="1:11" ht="22.5" customHeight="1" x14ac:dyDescent="0.45">
      <c r="A76" s="159"/>
      <c r="B76" s="153"/>
      <c r="C76" s="237"/>
      <c r="D76" s="153"/>
      <c r="E76" s="153"/>
      <c r="F76" s="68"/>
      <c r="G76" s="68"/>
      <c r="H76" s="68"/>
    </row>
    <row r="77" spans="1:11" ht="22.5" customHeight="1" x14ac:dyDescent="0.45">
      <c r="A77" s="159"/>
      <c r="B77" s="245"/>
      <c r="C77" s="237"/>
      <c r="D77" s="245"/>
      <c r="E77" s="245"/>
      <c r="F77" s="68"/>
      <c r="G77" s="68"/>
      <c r="H77" s="68"/>
    </row>
    <row r="78" spans="1:11" ht="22.5" customHeight="1" x14ac:dyDescent="0.45">
      <c r="A78" s="159"/>
      <c r="B78" s="245"/>
      <c r="C78" s="237"/>
      <c r="D78" s="245"/>
      <c r="E78" s="245"/>
      <c r="F78" s="68"/>
      <c r="G78" s="68"/>
      <c r="H78" s="68"/>
    </row>
  </sheetData>
  <mergeCells count="14">
    <mergeCell ref="B4:D4"/>
    <mergeCell ref="F4:H4"/>
    <mergeCell ref="B5:D5"/>
    <mergeCell ref="F5:H5"/>
    <mergeCell ref="B6:D6"/>
    <mergeCell ref="F6:H6"/>
    <mergeCell ref="B50:H50"/>
    <mergeCell ref="B8:H8"/>
    <mergeCell ref="B46:D46"/>
    <mergeCell ref="F46:H46"/>
    <mergeCell ref="B47:D47"/>
    <mergeCell ref="F47:H47"/>
    <mergeCell ref="B48:D48"/>
    <mergeCell ref="F48:H48"/>
  </mergeCells>
  <printOptions horizontalCentered="1"/>
  <pageMargins left="0.8" right="0.8" top="0.48" bottom="0.5" header="0.5" footer="0.5"/>
  <pageSetup paperSize="9" scale="88" firstPageNumber="11" orientation="portrait" useFirstPageNumber="1" r:id="rId1"/>
  <headerFooter alignWithMargins="0">
    <oddFooter>&amp;L  หมายเหตุประกอบงบการเงินเป็นส่วนหนึ่งของงบการเงินนี้
&amp;C&amp;P</oddFooter>
  </headerFooter>
  <rowBreaks count="1" manualBreakCount="1">
    <brk id="4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11</vt:i4>
      </vt:variant>
    </vt:vector>
  </HeadingPairs>
  <TitlesOfParts>
    <vt:vector size="19" baseType="lpstr">
      <vt:lpstr>BS 3-4</vt:lpstr>
      <vt:lpstr>PL 5-6 </vt:lpstr>
      <vt:lpstr>SH รวม</vt:lpstr>
      <vt:lpstr>SH เฉพาะ</vt:lpstr>
      <vt:lpstr>Change รวม</vt:lpstr>
      <vt:lpstr>CH 7-8</vt:lpstr>
      <vt:lpstr>CH 9-10</vt:lpstr>
      <vt:lpstr>CF 11-12</vt:lpstr>
      <vt:lpstr>'BS 3-4'!Print_Area</vt:lpstr>
      <vt:lpstr>'CF 11-12'!Print_Area</vt:lpstr>
      <vt:lpstr>'CH 7-8'!Print_Area</vt:lpstr>
      <vt:lpstr>'CH 9-10'!Print_Area</vt:lpstr>
      <vt:lpstr>'Change รวม'!Print_Area</vt:lpstr>
      <vt:lpstr>'PL 5-6 '!Print_Area</vt:lpstr>
      <vt:lpstr>'SH เฉพาะ'!Print_Area</vt:lpstr>
      <vt:lpstr>'SH รวม'!Print_Area</vt:lpstr>
      <vt:lpstr>'Change รวม'!Print_Titles</vt:lpstr>
      <vt:lpstr>'SH เฉพาะ'!Print_Titles</vt:lpstr>
      <vt:lpstr>'SH รวม'!Print_Titles</vt:lpstr>
    </vt:vector>
  </TitlesOfParts>
  <Company>KPMG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DefUser</dc:creator>
  <cp:lastModifiedBy>Suphap</cp:lastModifiedBy>
  <cp:lastPrinted>2020-11-10T18:53:26Z</cp:lastPrinted>
  <dcterms:created xsi:type="dcterms:W3CDTF">2004-12-24T02:11:22Z</dcterms:created>
  <dcterms:modified xsi:type="dcterms:W3CDTF">2020-11-11T09:49:44Z</dcterms:modified>
</cp:coreProperties>
</file>