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Suphap\D\DiskD\Suphap\Company Secretary\งบการเงิน\2563\Q2_2020\"/>
    </mc:Choice>
  </mc:AlternateContent>
  <bookViews>
    <workbookView xWindow="0" yWindow="0" windowWidth="20490" windowHeight="7755" activeTab="7"/>
  </bookViews>
  <sheets>
    <sheet name="BS 3-4" sheetId="1" r:id="rId1"/>
    <sheet name="PL 5-6 " sheetId="7" r:id="rId2"/>
    <sheet name="SH รวม" sheetId="2" state="hidden" r:id="rId3"/>
    <sheet name="SH เฉพาะ" sheetId="5" state="hidden" r:id="rId4"/>
    <sheet name="Change รวม" sheetId="9" state="hidden" r:id="rId5"/>
    <sheet name="CH 7" sheetId="12" r:id="rId6"/>
    <sheet name="CH 8" sheetId="10" r:id="rId7"/>
    <sheet name="CF 9-10" sheetId="15" r:id="rId8"/>
  </sheets>
  <definedNames>
    <definedName name="_xlnm.Print_Area" localSheetId="0">'BS 3-4'!$A$1:$I$73</definedName>
    <definedName name="_xlnm.Print_Area" localSheetId="7">'CF 9-10'!$A$1:$H$71</definedName>
    <definedName name="_xlnm.Print_Area" localSheetId="5">'CH 7'!$A$1:$L$45</definedName>
    <definedName name="_xlnm.Print_Area" localSheetId="6">'CH 8'!$A$1:$J$25</definedName>
    <definedName name="_xlnm.Print_Area" localSheetId="4">'Change รวม'!$A$26:$R$67</definedName>
    <definedName name="_xlnm.Print_Area" localSheetId="1">'PL 5-6 '!$A$1:$J$84</definedName>
    <definedName name="_xlnm.Print_Area" localSheetId="3">'SH เฉพาะ'!$A$1:$P$44</definedName>
    <definedName name="_xlnm.Print_Area" localSheetId="2">'SH รวม'!$A$1:$Q$26</definedName>
    <definedName name="_xlnm.Print_Titles" localSheetId="4">'Change รวม'!$1:$9</definedName>
    <definedName name="_xlnm.Print_Titles" localSheetId="3">'SH เฉพาะ'!$1:$8</definedName>
    <definedName name="_xlnm.Print_Titles" localSheetId="2">'SH รวม'!$1:$9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7" i="15" l="1"/>
  <c r="B12" i="15" l="1"/>
  <c r="B22" i="15" l="1"/>
  <c r="F70" i="15" l="1"/>
  <c r="B70" i="15"/>
  <c r="B67" i="15"/>
  <c r="B40" i="15"/>
  <c r="B41" i="15"/>
  <c r="B35" i="15"/>
  <c r="B30" i="15"/>
  <c r="B20" i="15"/>
  <c r="B17" i="15"/>
  <c r="B14" i="15"/>
  <c r="F12" i="15" l="1"/>
  <c r="D81" i="7" l="1"/>
  <c r="E70" i="7" l="1"/>
  <c r="G70" i="7"/>
  <c r="I70" i="7"/>
  <c r="H22" i="7"/>
  <c r="H14" i="7"/>
  <c r="E28" i="7"/>
  <c r="G28" i="7"/>
  <c r="I28" i="7"/>
  <c r="C17" i="1"/>
  <c r="H24" i="7" l="1"/>
  <c r="H28" i="7" l="1"/>
  <c r="H30" i="7" s="1"/>
  <c r="J10" i="10" l="1"/>
  <c r="L15" i="12"/>
  <c r="J38" i="12"/>
  <c r="H38" i="12"/>
  <c r="L38" i="12" l="1"/>
  <c r="J19" i="10"/>
  <c r="H64" i="7" l="1"/>
  <c r="H67" i="15" l="1"/>
  <c r="H62" i="15"/>
  <c r="H26" i="15"/>
  <c r="H39" i="15" s="1"/>
  <c r="H42" i="15" s="1"/>
  <c r="D67" i="15"/>
  <c r="D62" i="15"/>
  <c r="D26" i="15"/>
  <c r="D39" i="15" s="1"/>
  <c r="D42" i="15" s="1"/>
  <c r="F23" i="10"/>
  <c r="F25" i="10" s="1"/>
  <c r="D23" i="10"/>
  <c r="D25" i="10" s="1"/>
  <c r="B23" i="10"/>
  <c r="B25" i="10" s="1"/>
  <c r="F43" i="12"/>
  <c r="F45" i="12" s="1"/>
  <c r="D43" i="12"/>
  <c r="D45" i="12" s="1"/>
  <c r="B43" i="12"/>
  <c r="B45" i="12" s="1"/>
  <c r="J81" i="7"/>
  <c r="J64" i="7"/>
  <c r="J56" i="7"/>
  <c r="J38" i="7"/>
  <c r="J22" i="7"/>
  <c r="J14" i="7"/>
  <c r="F81" i="7"/>
  <c r="J19" i="12" s="1"/>
  <c r="F64" i="7"/>
  <c r="F56" i="7"/>
  <c r="F38" i="7"/>
  <c r="F22" i="7"/>
  <c r="F14" i="7"/>
  <c r="H75" i="1"/>
  <c r="F75" i="1"/>
  <c r="D75" i="1"/>
  <c r="I70" i="1"/>
  <c r="E70" i="1"/>
  <c r="E72" i="1" s="1"/>
  <c r="E75" i="1" s="1"/>
  <c r="I53" i="1"/>
  <c r="G53" i="1"/>
  <c r="E53" i="1"/>
  <c r="C53" i="1"/>
  <c r="I47" i="1"/>
  <c r="I55" i="1" s="1"/>
  <c r="G47" i="1"/>
  <c r="E47" i="1"/>
  <c r="E55" i="1" s="1"/>
  <c r="C47" i="1"/>
  <c r="I27" i="1"/>
  <c r="G27" i="1"/>
  <c r="E27" i="1"/>
  <c r="C27" i="1"/>
  <c r="I17" i="1"/>
  <c r="I29" i="1" s="1"/>
  <c r="G17" i="1"/>
  <c r="E17" i="1"/>
  <c r="E29" i="1" s="1"/>
  <c r="D69" i="15" l="1"/>
  <c r="D71" i="15" s="1"/>
  <c r="F24" i="7"/>
  <c r="F28" i="7" s="1"/>
  <c r="H69" i="15"/>
  <c r="H71" i="15" s="1"/>
  <c r="F66" i="7"/>
  <c r="J66" i="7"/>
  <c r="J24" i="7"/>
  <c r="G55" i="1"/>
  <c r="C55" i="1"/>
  <c r="G29" i="1"/>
  <c r="C29" i="1"/>
  <c r="I72" i="1"/>
  <c r="I75" i="1" s="1"/>
  <c r="F30" i="7" l="1"/>
  <c r="J30" i="7"/>
  <c r="J28" i="7"/>
  <c r="J72" i="7"/>
  <c r="J70" i="7"/>
  <c r="F72" i="7"/>
  <c r="F70" i="7"/>
  <c r="J84" i="7"/>
  <c r="F41" i="7" l="1"/>
  <c r="F39" i="7"/>
  <c r="J39" i="7"/>
  <c r="J41" i="7"/>
  <c r="H18" i="12"/>
  <c r="F82" i="7"/>
  <c r="F84" i="7"/>
  <c r="H13" i="10"/>
  <c r="J13" i="10" s="1"/>
  <c r="J82" i="7"/>
  <c r="F67" i="15"/>
  <c r="F62" i="15"/>
  <c r="B62" i="15"/>
  <c r="F14" i="10" l="1"/>
  <c r="D14" i="10"/>
  <c r="D16" i="10" s="1"/>
  <c r="B14" i="10"/>
  <c r="B16" i="10"/>
  <c r="L19" i="12"/>
  <c r="F16" i="10" l="1"/>
  <c r="J20" i="12"/>
  <c r="J22" i="12" s="1"/>
  <c r="F20" i="12"/>
  <c r="F22" i="12" s="1"/>
  <c r="D20" i="12"/>
  <c r="D22" i="12" s="1"/>
  <c r="B20" i="12"/>
  <c r="B22" i="12" s="1"/>
  <c r="H81" i="7"/>
  <c r="J42" i="12"/>
  <c r="D64" i="7"/>
  <c r="H56" i="7"/>
  <c r="D56" i="7"/>
  <c r="H38" i="7"/>
  <c r="D38" i="7"/>
  <c r="D22" i="7"/>
  <c r="D14" i="7"/>
  <c r="D24" i="7" l="1"/>
  <c r="D28" i="7" s="1"/>
  <c r="D30" i="7" s="1"/>
  <c r="D39" i="7" s="1"/>
  <c r="L42" i="12"/>
  <c r="J43" i="12"/>
  <c r="J45" i="12" s="1"/>
  <c r="D66" i="7"/>
  <c r="D70" i="7" s="1"/>
  <c r="D72" i="7" s="1"/>
  <c r="H66" i="7"/>
  <c r="H70" i="7" s="1"/>
  <c r="H72" i="7" s="1"/>
  <c r="G68" i="1" l="1"/>
  <c r="G70" i="1" s="1"/>
  <c r="G72" i="1" s="1"/>
  <c r="G75" i="1" s="1"/>
  <c r="F10" i="15"/>
  <c r="F26" i="15" s="1"/>
  <c r="F39" i="15" s="1"/>
  <c r="F42" i="15" s="1"/>
  <c r="F69" i="15" s="1"/>
  <c r="F71" i="15" s="1"/>
  <c r="C68" i="1"/>
  <c r="C70" i="1" s="1"/>
  <c r="C72" i="1" s="1"/>
  <c r="C75" i="1" s="1"/>
  <c r="B10" i="15"/>
  <c r="B26" i="15" s="1"/>
  <c r="B39" i="15" s="1"/>
  <c r="B42" i="15" s="1"/>
  <c r="B69" i="15" s="1"/>
  <c r="B71" i="15" s="1"/>
  <c r="H39" i="7"/>
  <c r="H41" i="7"/>
  <c r="H41" i="12" l="1"/>
  <c r="H14" i="10"/>
  <c r="H16" i="10" s="1"/>
  <c r="D41" i="7"/>
  <c r="D84" i="7" l="1"/>
  <c r="D82" i="7"/>
  <c r="L41" i="12"/>
  <c r="L43" i="12" s="1"/>
  <c r="L45" i="12" s="1"/>
  <c r="H43" i="12"/>
  <c r="H45" i="12" s="1"/>
  <c r="J14" i="10"/>
  <c r="J16" i="10" s="1"/>
  <c r="L18" i="12"/>
  <c r="L20" i="12" s="1"/>
  <c r="L22" i="12" s="1"/>
  <c r="H20" i="12"/>
  <c r="H22" i="12" s="1"/>
  <c r="R42" i="9"/>
  <c r="L64" i="9"/>
  <c r="L66" i="9" s="1"/>
  <c r="J64" i="9"/>
  <c r="J66" i="9" s="1"/>
  <c r="H64" i="9"/>
  <c r="H66" i="9" s="1"/>
  <c r="F64" i="9"/>
  <c r="F66" i="9"/>
  <c r="D64" i="9"/>
  <c r="D66" i="9" s="1"/>
  <c r="R63" i="9"/>
  <c r="R62" i="9"/>
  <c r="R59" i="9"/>
  <c r="L43" i="9"/>
  <c r="L45" i="9" s="1"/>
  <c r="J43" i="9"/>
  <c r="J45" i="9" s="1"/>
  <c r="H43" i="9"/>
  <c r="H45" i="9" s="1"/>
  <c r="F43" i="9"/>
  <c r="F45" i="9" s="1"/>
  <c r="D43" i="9"/>
  <c r="D45" i="9" s="1"/>
  <c r="N43" i="9"/>
  <c r="N45" i="9" s="1"/>
  <c r="R38" i="9"/>
  <c r="N22" i="9"/>
  <c r="L22" i="9"/>
  <c r="J22" i="9"/>
  <c r="H22" i="9"/>
  <c r="F22" i="9"/>
  <c r="D22" i="9"/>
  <c r="R21" i="9"/>
  <c r="R20" i="9"/>
  <c r="R22" i="9" s="1"/>
  <c r="N17" i="9"/>
  <c r="N24" i="9" s="1"/>
  <c r="L17" i="9"/>
  <c r="L24" i="9" s="1"/>
  <c r="J17" i="9"/>
  <c r="H17" i="9"/>
  <c r="H24" i="9" s="1"/>
  <c r="F17" i="9"/>
  <c r="D17" i="9"/>
  <c r="D24" i="9" s="1"/>
  <c r="R16" i="9"/>
  <c r="R15" i="9"/>
  <c r="R14" i="9"/>
  <c r="R17" i="9" s="1"/>
  <c r="R10" i="9"/>
  <c r="L23" i="5"/>
  <c r="L25" i="5" s="1"/>
  <c r="J23" i="5"/>
  <c r="J25" i="5" s="1"/>
  <c r="H23" i="5"/>
  <c r="H25" i="5"/>
  <c r="F23" i="5"/>
  <c r="F25" i="5" s="1"/>
  <c r="D23" i="5"/>
  <c r="D25" i="5" s="1"/>
  <c r="P22" i="5"/>
  <c r="N23" i="5"/>
  <c r="N25" i="5" s="1"/>
  <c r="P18" i="5"/>
  <c r="P17" i="5"/>
  <c r="P16" i="5"/>
  <c r="P12" i="5"/>
  <c r="P10" i="5"/>
  <c r="O23" i="2"/>
  <c r="O25" i="2" s="1"/>
  <c r="P30" i="5"/>
  <c r="Q13" i="2"/>
  <c r="L41" i="5"/>
  <c r="L43" i="5" s="1"/>
  <c r="J41" i="5"/>
  <c r="J43" i="5" s="1"/>
  <c r="H41" i="5"/>
  <c r="H43" i="5" s="1"/>
  <c r="F41" i="5"/>
  <c r="F43" i="5" s="1"/>
  <c r="D41" i="5"/>
  <c r="D43" i="5" s="1"/>
  <c r="P40" i="5"/>
  <c r="P36" i="5"/>
  <c r="P35" i="5"/>
  <c r="P34" i="5"/>
  <c r="P28" i="5"/>
  <c r="K23" i="2"/>
  <c r="K25" i="2" s="1"/>
  <c r="I23" i="2"/>
  <c r="I25" i="2" s="1"/>
  <c r="G23" i="2"/>
  <c r="G25" i="2" s="1"/>
  <c r="E23" i="2"/>
  <c r="E25" i="2" s="1"/>
  <c r="C23" i="2"/>
  <c r="C25" i="2" s="1"/>
  <c r="Q18" i="2"/>
  <c r="Q17" i="2"/>
  <c r="Q16" i="2"/>
  <c r="Q11" i="2"/>
  <c r="Q22" i="2"/>
  <c r="P21" i="5"/>
  <c r="P23" i="5" s="1"/>
  <c r="N41" i="5"/>
  <c r="N43" i="5" s="1"/>
  <c r="M23" i="2"/>
  <c r="M25" i="2" s="1"/>
  <c r="Q21" i="2"/>
  <c r="P39" i="5"/>
  <c r="P41" i="5" s="1"/>
  <c r="R41" i="9"/>
  <c r="R43" i="9" s="1"/>
  <c r="P43" i="9"/>
  <c r="P45" i="9" s="1"/>
  <c r="F24" i="9"/>
  <c r="P37" i="5" l="1"/>
  <c r="P19" i="5"/>
  <c r="Q23" i="2"/>
  <c r="Q19" i="2"/>
  <c r="Q25" i="2" s="1"/>
  <c r="R25" i="2" s="1"/>
  <c r="J24" i="9"/>
  <c r="R64" i="9"/>
  <c r="R66" i="9" s="1"/>
  <c r="S66" i="9" s="1"/>
  <c r="N64" i="9"/>
  <c r="N66" i="9" s="1"/>
  <c r="P64" i="9"/>
  <c r="P66" i="9" s="1"/>
  <c r="R24" i="9"/>
  <c r="R45" i="9"/>
  <c r="P43" i="5"/>
  <c r="Q43" i="5" s="1"/>
  <c r="P25" i="5"/>
  <c r="H22" i="10" l="1"/>
  <c r="J22" i="10" s="1"/>
  <c r="H84" i="7"/>
  <c r="H82" i="7"/>
  <c r="H23" i="10" l="1"/>
  <c r="J23" i="10" l="1"/>
  <c r="J25" i="10" s="1"/>
  <c r="H25" i="10"/>
</calcChain>
</file>

<file path=xl/sharedStrings.xml><?xml version="1.0" encoding="utf-8"?>
<sst xmlns="http://schemas.openxmlformats.org/spreadsheetml/2006/main" count="492" uniqueCount="194">
  <si>
    <t>หมายเหตุ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</si>
  <si>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</si>
  <si>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</si>
  <si>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</si>
  <si>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</si>
  <si>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</si>
  <si>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</si>
  <si>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</si>
  <si>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</si>
  <si>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รวมหนี้สินหมุนเวียน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</si>
  <si>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</si>
  <si>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</si>
  <si>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</si>
  <si>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</si>
  <si>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รายได้ </t>
  </si>
  <si>
    <t>ดอกเบี้ยรับ</t>
  </si>
  <si>
    <t xml:space="preserve">รายได้อื่น  </t>
  </si>
  <si>
    <t>รวมรายได้</t>
  </si>
  <si>
    <t>สินทรัพย์</t>
  </si>
  <si>
    <t>ทุนเรือนหุ้น</t>
  </si>
  <si>
    <t>ที่ออก</t>
  </si>
  <si>
    <t>และชำระแล้ว</t>
  </si>
  <si>
    <t>ยังไม่ได้จัดสรร</t>
  </si>
  <si>
    <t>กระแสเงินสดจากกิจกรรมดำเนินงาน</t>
  </si>
  <si>
    <t>ลูกหนี้การค้า</t>
  </si>
  <si>
    <t>สินค้าคงเหลือ</t>
  </si>
  <si>
    <t>กระแสเงินสดจากกิจกรรมลงทุน</t>
  </si>
  <si>
    <t>รายได้ตามสัญญา</t>
  </si>
  <si>
    <t>ต้นทุนงานตามสัญญา</t>
  </si>
  <si>
    <t>เงินสดและรายการเทียบเท่าเงินสด</t>
  </si>
  <si>
    <t xml:space="preserve">ทุนเรือนหุ้น </t>
  </si>
  <si>
    <t xml:space="preserve">   ทุนจดทะเบียน </t>
  </si>
  <si>
    <t xml:space="preserve">   ทุนที่ออกและชำระแล้ว</t>
  </si>
  <si>
    <t>การเปลี่ยนแปลงในสินทรัพย์และหนี้สินดำเนินงาน</t>
  </si>
  <si>
    <t xml:space="preserve">สินทรัพย์ไม่หมุนเวียนอื่น </t>
  </si>
  <si>
    <t>ค่าใช้จ่าย</t>
  </si>
  <si>
    <t>รวมค่าใช้จ่าย</t>
  </si>
  <si>
    <t>ที่ดิน อาคารและอุปกรณ์</t>
  </si>
  <si>
    <t>สินทรัพย์ไม่หมุนเวียนอื่น</t>
  </si>
  <si>
    <t>กำไรจากอัตราแลกเปลี่ยนสุทธิ</t>
  </si>
  <si>
    <t>ค่าเสื่อมราคาและค่าตัดจำหน่าย</t>
  </si>
  <si>
    <t>ค่าใช้จ่ายในการบริหาร</t>
  </si>
  <si>
    <t>สำรองตามกฎหมาย</t>
  </si>
  <si>
    <t>รวมส่วนของ</t>
  </si>
  <si>
    <t>ผู้ถือหุ้น</t>
  </si>
  <si>
    <t>หุ้นสามัญ</t>
  </si>
  <si>
    <t>ส่วนเกินมูลค่า</t>
  </si>
  <si>
    <t>หนี้สินไม่หมุนเวียน</t>
  </si>
  <si>
    <t>รวมหนี้สินไม่หมุนเวียน</t>
  </si>
  <si>
    <t>รวมหนี้สิน</t>
  </si>
  <si>
    <t>ส่วนเกินทุน</t>
  </si>
  <si>
    <t xml:space="preserve">   ส่วนเกินมูลค่าหุ้นสามัญ</t>
  </si>
  <si>
    <t xml:space="preserve">   จัดสรรแล้ว</t>
  </si>
  <si>
    <t xml:space="preserve">   ยังไม่ได้จัดสรร</t>
  </si>
  <si>
    <t>งบแสดงฐานะการเงิน</t>
  </si>
  <si>
    <t xml:space="preserve">      ทุนสำรองตามกฎหมาย </t>
  </si>
  <si>
    <t xml:space="preserve">จัดสรรเป็นทุน </t>
  </si>
  <si>
    <t>31 ธันวาคม</t>
  </si>
  <si>
    <t>(พันบาท)</t>
  </si>
  <si>
    <t>หุ้นทุนซื้อคืน</t>
  </si>
  <si>
    <t>สำรองหุ้นทุนซื้อคืน</t>
  </si>
  <si>
    <t>เจ้าหนี้อื่น</t>
  </si>
  <si>
    <t>ลูกหนี้อื่น</t>
  </si>
  <si>
    <t>งบกำไรขาดทุนเบ็ดเสร็จ (ไม่ได้ตรวจสอบ)</t>
  </si>
  <si>
    <t>สำหรับงวดสามเดือนสิ้นสุด</t>
  </si>
  <si>
    <t>งบแสดงการเปลี่ยนแปลงส่วนของผู้ถือหุ้น (ไม่ได้ตรวจสอบ)</t>
  </si>
  <si>
    <t>รายการกับผู้ถือหุ้น</t>
  </si>
  <si>
    <t xml:space="preserve">    เงินทุนที่จัดสรรส่วนทุนให้ผู้ถือหุ้น</t>
  </si>
  <si>
    <t xml:space="preserve">    ซื้อหุ้นทุนซื้อคืน</t>
  </si>
  <si>
    <t xml:space="preserve">    โอนไปสำรองหุ้นทุนซื้อคืน</t>
  </si>
  <si>
    <t xml:space="preserve">    เงินปันผลให้ผู้ถือหุ้นของบริษัท</t>
  </si>
  <si>
    <t xml:space="preserve">    รวมเงินทุนที่จัดสรรส่วนทุนให้ผู้ถือหุ้น</t>
  </si>
  <si>
    <t>กำไรขาดทุนเบ็ดเสร็จสำหรับงวด</t>
  </si>
  <si>
    <t>รวมกำไรขาดทุนเบ็ดเสร็จสำหรับงวด</t>
  </si>
  <si>
    <t>งบกระแสเงินสด (ไม่ได้ตรวจสอบ)</t>
  </si>
  <si>
    <t xml:space="preserve">     กำไรขาดทุนเบ็ดเสร็จอื่น</t>
  </si>
  <si>
    <t>สินทรัพย์ภาษีเงินได้รอการตัดบัญชี</t>
  </si>
  <si>
    <t xml:space="preserve">ผลกระทบจากการเปลี่ยนแปลงนโยบายการบัญชี </t>
  </si>
  <si>
    <t xml:space="preserve">     กำไรสำหรับงวด</t>
  </si>
  <si>
    <t>ยอดคงเหลือ ณ วันที่ 1 มกราคม 2557 ตามที่รายงานในงวดก่อน</t>
  </si>
  <si>
    <t>สำหรับงวดสามเดือนสิ้นสุดวันที่ 31 มีนาคม 2558</t>
  </si>
  <si>
    <t>ยอดคงเหลือ ณ วันที่ 1 มกราคม 2558</t>
  </si>
  <si>
    <t>ยอดคงเหลือ ณ วันที่ 31 มีนาคม 2558</t>
  </si>
  <si>
    <t>งบการเงินรวม</t>
  </si>
  <si>
    <t>งบการเงินเฉพาะกิจการ</t>
  </si>
  <si>
    <t>เงินลงทุนในบริษัทย่อย</t>
  </si>
  <si>
    <t>องค์ประกอบอื่นของส่วนของผู้ถือหุ้น</t>
  </si>
  <si>
    <t>บริษัท ยูนิมิต เอนจิเนียริ่ง จำกัด (มหาชน) และบริษัทย่อย</t>
  </si>
  <si>
    <t>รายการกับผู้ถือหุ้นที่บันทึกโดยตรงเข้าส่วนของผู้ถือหุ้น</t>
  </si>
  <si>
    <t>องค์ประกอบอื่น</t>
  </si>
  <si>
    <t>ของส่วนของผู้ถือหุ้น</t>
  </si>
  <si>
    <t>ผลต่างจากการ</t>
  </si>
  <si>
    <t>แปลงค่างบการเงิน</t>
  </si>
  <si>
    <t>สินทรัพย์ไม่มีตัวตน</t>
  </si>
  <si>
    <t>สำหรับงวดสามเดือนสิ้นสุดวันที่ 31 มีนาคม 2559</t>
  </si>
  <si>
    <t>ยอดคงเหลือ ณ วันที่ 1 มกราคม 2559</t>
  </si>
  <si>
    <t>ยอดคงเหลือ ณ วันที่ 31 มีนาคม 2559</t>
  </si>
  <si>
    <t>ส่วนเกิน</t>
  </si>
  <si>
    <t>จัดสรรเป็น</t>
  </si>
  <si>
    <t>มูลค่า</t>
  </si>
  <si>
    <t>ทุนสำรอง</t>
  </si>
  <si>
    <t>สำรอง</t>
  </si>
  <si>
    <t>ตามกฎหมาย</t>
  </si>
  <si>
    <t>สำหรับงวดเก้าเดือนสิ้นสุดวันที่ 30 กันยายน 2556</t>
  </si>
  <si>
    <t>ยอดคงเหลือ ณ วันที่ 1 มกราคม 2556</t>
  </si>
  <si>
    <t>ยอดคงเหลือ ณ วันที่ 30 กันยายน 2556</t>
  </si>
  <si>
    <t>ของ</t>
  </si>
  <si>
    <t>ผลต่างจาก</t>
  </si>
  <si>
    <t>การแปลงค่า</t>
  </si>
  <si>
    <t>งบการเงิน</t>
  </si>
  <si>
    <t xml:space="preserve"> งบการเงินเฉพาะกิจการ</t>
  </si>
  <si>
    <t>เงินฝากระยะสั้นกับสถาบันการเงิน</t>
  </si>
  <si>
    <t>ผลต่างของอัตราแลกเปลี่ยนจาก</t>
  </si>
  <si>
    <t xml:space="preserve">    กำไรหรือขาดทุนในภายหลัง</t>
  </si>
  <si>
    <t>รายการที่อาจถูกจัดประเภทใหม่ไว้ใน</t>
  </si>
  <si>
    <t>จ่ายภาษีเงินได้</t>
  </si>
  <si>
    <t>ประมาณการหนี้สินสำหรับผลประโยชน์พนักงาน</t>
  </si>
  <si>
    <t>(ไม่ได้ตรวจสอบ)</t>
  </si>
  <si>
    <t>จ่ายประมาณการหนี้สินสำหรับผลประโยชน์พนักงาน</t>
  </si>
  <si>
    <t>เงินสดจ่ายเพื่อซื้อสินทรัพย์ไม่มีตัวตน</t>
  </si>
  <si>
    <t>ผลต่างของอัตราแลกเปลี่ยนจากการแปลงค่างบการเงิน</t>
  </si>
  <si>
    <t>30 มิถุนายน</t>
  </si>
  <si>
    <t>วันที่ 30 มิถุนายน</t>
  </si>
  <si>
    <t>ผลขาดทุนจากการประมาณการตามหลัก</t>
  </si>
  <si>
    <t xml:space="preserve">    คณิตศาสตร์ประกันภัย</t>
  </si>
  <si>
    <t>สำหรับงวดหกเดือนสิ้นสุด</t>
  </si>
  <si>
    <t>ต้นทุนทางการเงิน</t>
  </si>
  <si>
    <t>ค่าเผื่อผลขาดทุนจากงานตามสัญญา</t>
  </si>
  <si>
    <t>ที่ยังไม่เรียกเก็บจากลูกค้า</t>
  </si>
  <si>
    <t>เงินจ่ายสุทธิจากการลงทุนในบริษัทย่อย</t>
  </si>
  <si>
    <t>เงินสดจ่ายสำหรับสิทธิการใช้ที่ดิน</t>
  </si>
  <si>
    <t>กระแสเงินสดจากกิจกรรมจัดหาเงิน</t>
  </si>
  <si>
    <t>กระแสเงินสดสุทธิใช้ไปในกิจกรรมจัดหาเงิน</t>
  </si>
  <si>
    <t>ค่าใช้จ่ายในการจัดจำหน่าย</t>
  </si>
  <si>
    <t>กำไร (ขาดทุน) ก่อนภาษีเงินได้</t>
  </si>
  <si>
    <t>กำไร (ขาดทุน) สำหรับงวด</t>
  </si>
  <si>
    <t>กำไรขาดทุนเบ็ดเสร็จอื่น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</si>
  <si>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</si>
  <si>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     ขาดทุนสำหรับงวด</t>
  </si>
  <si>
    <t>กลับรายการค่าเผื่อมูลค่าสินค้าลดลง</t>
  </si>
  <si>
    <t>เงินสดรับจากการขายอุปกรณ์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</si>
  <si>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</si>
  <si>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มิถุนายน</t>
  </si>
  <si>
    <t>องค์ประกอบอื่น
ของ
ส่วนของผู้ถือหุ้น</t>
  </si>
  <si>
    <t>ปรับรายการที่กระทบกำไร (ขาดทุน) เป็นเงินสดรับ (จ่าย)</t>
  </si>
  <si>
    <t>เงินสดจ่ายเพื่อชำระค่าหุ้นให้แก่บริษัทย่อย</t>
  </si>
  <si>
    <t xml:space="preserve">   มูลค่างานตามสัญญาระหว่างทำ</t>
  </si>
  <si>
    <t>หนี้สินหมุนเวียนอื่น</t>
  </si>
  <si>
    <t>สำหรับงวดหกเดือนสิ้นสุดวันที่ 30 มิถุนายน 2562</t>
  </si>
  <si>
    <t>ยอดคงเหลือ ณ วันที่ 1 มกราคม 2562</t>
  </si>
  <si>
    <t>ยอดคงเหลือ ณ วันที่ 30 มิถุนายน 2562</t>
  </si>
  <si>
    <t>มูลค่างานตามสัญญาระหว่างทำที่ยังไม่เรียกเก็บจากลูกค้า</t>
  </si>
  <si>
    <t>เงินให้กู้ยืมระยะยาว</t>
  </si>
  <si>
    <t>ขาดทุนจากอัตราแลกเปลี่ยนสุทธิ</t>
  </si>
  <si>
    <t>ขาดทุน (กำไร) จากอัตราแลกเปลี่ยนที่ยังไม่เกิดขึ้นจริง</t>
  </si>
  <si>
    <t>ขาดทุน (กำไร) จากการจำหน่ายและตัดจำหน่ายอุปกรณ์</t>
  </si>
  <si>
    <t>เงินฝากระยะสั้นกับสถาบันการเงินลดลง</t>
  </si>
  <si>
    <t>เงินสดจ่ายเพื่อซื้ออุปกรณ์</t>
  </si>
  <si>
    <t>กระแสเงินสดสุทธิได้มาจากกิจกรรมลงทุน</t>
  </si>
  <si>
    <t>เงินสดและรายการเทียบเท่าเงินสดเพิ่มขึ้น (ลดลง) สุทธิ</t>
  </si>
  <si>
    <t>เงินสดจ่ายเงินให้กู้ยืมแก่กิจการที่เกี่ยวข้องกัน</t>
  </si>
  <si>
    <t>มูลค่างานตามสัญญาระหว่างทำที่ยัง</t>
  </si>
  <si>
    <t xml:space="preserve">    ไม่เรียกเก็บจากลูกค้า</t>
  </si>
  <si>
    <r>
      <t>สินทรัพย์สิทธิการใช้</t>
    </r>
    <r>
      <rPr>
        <i/>
        <sz val="15"/>
        <rFont val="Angsana New"/>
        <family val="1"/>
      </rPr>
      <t xml:space="preserve"> (2562: สิทธิการใช้ที่ดิน)</t>
    </r>
  </si>
  <si>
    <t>จำนวนที่เรียกเก็บจากลูกค้าสูงกว่ามูลค่างาน</t>
  </si>
  <si>
    <t xml:space="preserve">   ตามสัญญาระหว่างทำ</t>
  </si>
  <si>
    <t xml:space="preserve">ส่วนของหนี้สินตามสัญญาเช่าที่ถึงกำหนดชำระภายในหนึ่งปี  </t>
  </si>
  <si>
    <t xml:space="preserve">   (2562: หนี้สินตามสัญญาเช่าการเงินที่ถึงกำหนดชำระภายในหนึ่งปี)</t>
  </si>
  <si>
    <r>
      <t>หนี้สินตามสัญญาเช่า</t>
    </r>
    <r>
      <rPr>
        <i/>
        <sz val="15"/>
        <rFont val="Angsana New"/>
        <family val="1"/>
      </rPr>
      <t xml:space="preserve"> (2562: หนี้สินตามสัญญาเช่าการเงิน)</t>
    </r>
  </si>
  <si>
    <t>ประมาณการหนี้สินไม่หมุนเวียน</t>
  </si>
  <si>
    <t xml:space="preserve">   สำหรับผลประโยชน์พนักงาน</t>
  </si>
  <si>
    <t xml:space="preserve">   (หุ้นสามัญ 570,510,600 หุ้น มูลค่า 0.25 บาทต่อหุ้น)</t>
  </si>
  <si>
    <t>ส่วนเกินมูลค่าหุ้น</t>
  </si>
  <si>
    <t>สำหรับงวดหกเดือนสิ้นสุดวันที่ 30 มิถุนายน 2563</t>
  </si>
  <si>
    <t>ยอดคงเหลือ ณ วันที่ 1 มกราคม 2563</t>
  </si>
  <si>
    <t>ยอดคงเหลือ ณ วันที่ 30 มิถุนายน 2563</t>
  </si>
  <si>
    <t>ค่าใช้จ่าย (รายได้) ภาษีเงินได้</t>
  </si>
  <si>
    <t xml:space="preserve">    ของสินทรัพย์ทางการเงินที่วัดมูลค่า</t>
  </si>
  <si>
    <t xml:space="preserve">    ด้วยมูลค่ายุติธรรมผ่านกำไรขาดทุน</t>
  </si>
  <si>
    <t>กำไร (ขาดทุน) จากกิจกรรมดำเนินงาน</t>
  </si>
  <si>
    <t xml:space="preserve">    การเงินที่วัดมูลค่าด้วยมูลค่ายุติธรรมผ่านกำไรขาดทุน</t>
  </si>
  <si>
    <t>จำนวนที่เรียกเก็บจากลูกค้าสูงกว่ามูลค่างานตามสัญญาระหว่างทำ</t>
  </si>
  <si>
    <r>
      <t xml:space="preserve">เงินสดจ่ายชำระหนี้สินตามสัญญาเช่า </t>
    </r>
    <r>
      <rPr>
        <i/>
        <sz val="15"/>
        <rFont val="Angsana New"/>
        <family val="1"/>
      </rPr>
      <t>(2562: เงินสดที่ผู้เช่าจ่ายเพื่อ</t>
    </r>
  </si>
  <si>
    <t xml:space="preserve">   ลดจำนวนหนี้สินซึ่งเกิดขึ้นจากสัญญาเช่าการเงิน)</t>
  </si>
  <si>
    <t>รายได้ดอกเบี้ย</t>
  </si>
  <si>
    <t>ต้นทุนในการจัดจำหน่าย</t>
  </si>
  <si>
    <t>กระแสเงินสดสุทธิได้มาจาก (ใช้ไปใน) การดำเนินงาน</t>
  </si>
  <si>
    <t>กระแสเงินสดสุทธิได้มาจาก (ใช้ไปใน) กิจกรรมดำเนินงาน</t>
  </si>
  <si>
    <t>7, 8</t>
  </si>
  <si>
    <t>ขาดทุนจากการเปลี่ยนแปลงมูลค่ายุติธรรม</t>
  </si>
  <si>
    <t>กำไรขาดทุนเบ็ดเสร็จอื่นสำหรับงวด</t>
  </si>
  <si>
    <t>กำไรขาดทุนเบ็ดเสร็จรวมสำหรับงวด</t>
  </si>
  <si>
    <t>กลับรายการหนี้สงสัยจะสูญ</t>
  </si>
  <si>
    <t>ขาดทุนจากการเปลี่ยนแปลงมูลค่ายุติธรรมของสินทรัพย์ทาง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</si>
</sst>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sz val="8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5"/>
      <color theme="0" tint="-4.9989318521683403E-2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i/>
      <sz val="15"/>
      <color theme="0" tint="-4.9989318521683403E-2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7">
    <xf numFmtId="0" fontId="0" fillId="0" borderId="0" xfId="0"/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applyFont="1" applyAlignment="1"/>
    <xf numFmtId="0" fontId="7" fillId="0" borderId="0" xfId="0" applyFont="1" applyAlignment="1"/>
    <xf numFmtId="49" fontId="2" fillId="0" borderId="0" xfId="0" applyNumberFormat="1" applyFont="1"/>
    <xf numFmtId="0" fontId="8" fillId="0" borderId="0" xfId="0" applyFont="1" applyAlignment="1">
      <alignment horizontal="center"/>
    </xf>
    <xf numFmtId="0" fontId="4" fillId="0" borderId="0" xfId="0" applyFont="1" applyBorder="1" applyAlignment="1"/>
    <xf numFmtId="0" fontId="8" fillId="0" borderId="0" xfId="0" applyFont="1" applyBorder="1" applyAlignment="1">
      <alignment horizontal="center"/>
    </xf>
    <xf numFmtId="49" fontId="2" fillId="0" borderId="0" xfId="0" applyNumberFormat="1" applyFont="1" applyAlignment="1"/>
    <xf numFmtId="0" fontId="0" fillId="0" borderId="0" xfId="0" applyBorder="1" applyAlignment="1">
      <alignment horizontal="center"/>
    </xf>
    <xf numFmtId="165" fontId="0" fillId="0" borderId="0" xfId="1" quotePrefix="1" applyNumberFormat="1" applyFont="1" applyBorder="1" applyAlignment="1">
      <alignment horizontal="right"/>
    </xf>
    <xf numFmtId="165" fontId="7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/>
    <xf numFmtId="165" fontId="0" fillId="0" borderId="0" xfId="1" applyNumberFormat="1" applyFont="1" applyBorder="1" applyAlignment="1"/>
    <xf numFmtId="165" fontId="3" fillId="0" borderId="0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165" fontId="4" fillId="0" borderId="0" xfId="1" applyNumberFormat="1" applyFont="1" applyAlignment="1"/>
    <xf numFmtId="165" fontId="7" fillId="0" borderId="0" xfId="1" applyNumberFormat="1" applyFont="1" applyAlignment="1"/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0" fillId="0" borderId="0" xfId="0" applyFont="1" applyAlignment="1"/>
    <xf numFmtId="0" fontId="9" fillId="0" borderId="0" xfId="0" applyFont="1" applyAlignment="1"/>
    <xf numFmtId="165" fontId="3" fillId="0" borderId="1" xfId="1" applyNumberFormat="1" applyFont="1" applyBorder="1" applyAlignment="1">
      <alignment horizontal="right"/>
    </xf>
    <xf numFmtId="0" fontId="0" fillId="0" borderId="0" xfId="0" applyFont="1" applyFill="1" applyAlignment="1">
      <alignment horizontal="left"/>
    </xf>
    <xf numFmtId="165" fontId="3" fillId="0" borderId="1" xfId="1" quotePrefix="1" applyNumberFormat="1" applyFont="1" applyBorder="1" applyAlignment="1">
      <alignment horizontal="right"/>
    </xf>
    <xf numFmtId="165" fontId="3" fillId="0" borderId="1" xfId="1" applyNumberFormat="1" applyFont="1" applyBorder="1" applyAlignment="1"/>
    <xf numFmtId="165" fontId="3" fillId="0" borderId="2" xfId="1" applyNumberFormat="1" applyFont="1" applyBorder="1" applyAlignment="1">
      <alignment horizontal="right"/>
    </xf>
    <xf numFmtId="0" fontId="0" fillId="0" borderId="0" xfId="0" applyFont="1"/>
    <xf numFmtId="0" fontId="8" fillId="0" borderId="0" xfId="0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Alignment="1"/>
    <xf numFmtId="164" fontId="8" fillId="0" borderId="0" xfId="0" applyNumberFormat="1" applyFont="1" applyBorder="1" applyAlignment="1">
      <alignment horizontal="center"/>
    </xf>
    <xf numFmtId="165" fontId="0" fillId="0" borderId="0" xfId="1" quotePrefix="1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/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3" fillId="0" borderId="0" xfId="1" applyNumberFormat="1" applyFont="1" applyAlignment="1">
      <alignment horizontal="center"/>
    </xf>
    <xf numFmtId="49" fontId="2" fillId="0" borderId="0" xfId="0" applyNumberFormat="1" applyFont="1" applyFill="1" applyAlignment="1"/>
    <xf numFmtId="0" fontId="0" fillId="0" borderId="0" xfId="0" applyFill="1" applyAlignment="1"/>
    <xf numFmtId="165" fontId="0" fillId="0" borderId="0" xfId="0" applyNumberFormat="1" applyFill="1" applyAlignment="1"/>
    <xf numFmtId="49" fontId="0" fillId="0" borderId="0" xfId="0" applyNumberFormat="1" applyFill="1" applyAlignment="1"/>
    <xf numFmtId="0" fontId="8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49" fontId="9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/>
    <xf numFmtId="49" fontId="4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wrapText="1"/>
    </xf>
    <xf numFmtId="164" fontId="3" fillId="0" borderId="1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3" fillId="0" borderId="0" xfId="0" applyNumberFormat="1" applyFont="1" applyFill="1" applyAlignment="1"/>
    <xf numFmtId="37" fontId="4" fillId="0" borderId="0" xfId="0" applyNumberFormat="1" applyFont="1" applyFill="1" applyAlignment="1"/>
    <xf numFmtId="49" fontId="0" fillId="0" borderId="0" xfId="0" applyNumberFormat="1" applyFill="1" applyAlignment="1">
      <alignment wrapText="1"/>
    </xf>
    <xf numFmtId="49" fontId="3" fillId="0" borderId="0" xfId="0" applyNumberFormat="1" applyFont="1" applyFill="1" applyAlignment="1"/>
    <xf numFmtId="164" fontId="4" fillId="0" borderId="3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3" fillId="0" borderId="4" xfId="0" applyNumberFormat="1" applyFont="1" applyFill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0" xfId="0" applyBorder="1" applyAlignment="1"/>
    <xf numFmtId="164" fontId="4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Font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49" fontId="9" fillId="0" borderId="0" xfId="0" applyNumberFormat="1" applyFont="1" applyFill="1" applyAlignment="1"/>
    <xf numFmtId="164" fontId="8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49" fontId="0" fillId="0" borderId="0" xfId="0" applyNumberFormat="1" applyFont="1" applyFill="1" applyAlignment="1">
      <alignment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5" fontId="4" fillId="0" borderId="0" xfId="2" applyNumberFormat="1" applyFont="1" applyAlignment="1"/>
    <xf numFmtId="165" fontId="3" fillId="0" borderId="0" xfId="2" applyNumberFormat="1" applyFont="1" applyBorder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0" xfId="2" applyNumberFormat="1" applyFont="1" applyAlignment="1">
      <alignment horizontal="right"/>
    </xf>
    <xf numFmtId="165" fontId="0" fillId="0" borderId="0" xfId="2" quotePrefix="1" applyNumberFormat="1" applyFont="1" applyBorder="1" applyAlignment="1">
      <alignment horizontal="right"/>
    </xf>
    <xf numFmtId="165" fontId="4" fillId="0" borderId="0" xfId="2" applyNumberFormat="1" applyFont="1" applyBorder="1" applyAlignment="1">
      <alignment horizontal="right"/>
    </xf>
    <xf numFmtId="165" fontId="4" fillId="0" borderId="0" xfId="2" applyNumberFormat="1" applyFont="1" applyFill="1" applyBorder="1" applyAlignment="1">
      <alignment horizontal="right"/>
    </xf>
    <xf numFmtId="165" fontId="0" fillId="0" borderId="0" xfId="2" quotePrefix="1" applyNumberFormat="1" applyFont="1" applyFill="1" applyBorder="1" applyAlignment="1">
      <alignment horizontal="right"/>
    </xf>
    <xf numFmtId="165" fontId="4" fillId="0" borderId="0" xfId="2" applyNumberFormat="1" applyFont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165" fontId="4" fillId="0" borderId="0" xfId="2" applyNumberFormat="1" applyFont="1" applyBorder="1" applyAlignment="1"/>
    <xf numFmtId="165" fontId="0" fillId="0" borderId="0" xfId="2" applyNumberFormat="1" applyFont="1" applyBorder="1" applyAlignment="1"/>
    <xf numFmtId="165" fontId="3" fillId="0" borderId="1" xfId="2" quotePrefix="1" applyNumberFormat="1" applyFont="1" applyBorder="1" applyAlignment="1">
      <alignment horizontal="right"/>
    </xf>
    <xf numFmtId="165" fontId="3" fillId="0" borderId="1" xfId="2" applyNumberFormat="1" applyFont="1" applyBorder="1" applyAlignment="1"/>
    <xf numFmtId="165" fontId="3" fillId="0" borderId="2" xfId="2" applyNumberFormat="1" applyFont="1" applyBorder="1" applyAlignment="1">
      <alignment horizontal="right"/>
    </xf>
    <xf numFmtId="0" fontId="0" fillId="0" borderId="5" xfId="0" applyBorder="1" applyAlignment="1"/>
    <xf numFmtId="165" fontId="4" fillId="0" borderId="0" xfId="0" applyNumberFormat="1" applyFont="1" applyAlignment="1"/>
    <xf numFmtId="164" fontId="0" fillId="0" borderId="5" xfId="0" applyNumberFormat="1" applyFont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0" fillId="0" borderId="0" xfId="0" applyNumberFormat="1" applyFill="1" applyAlignment="1"/>
    <xf numFmtId="49" fontId="0" fillId="0" borderId="0" xfId="0" applyNumberFormat="1" applyFill="1" applyAlignment="1">
      <alignment vertical="top" wrapText="1"/>
    </xf>
    <xf numFmtId="164" fontId="0" fillId="0" borderId="0" xfId="0" applyNumberFormat="1" applyFont="1" applyBorder="1" applyAlignment="1">
      <alignment horizontal="right"/>
    </xf>
    <xf numFmtId="43" fontId="0" fillId="0" borderId="0" xfId="1" applyFont="1" applyBorder="1" applyAlignment="1">
      <alignment horizontal="right"/>
    </xf>
    <xf numFmtId="164" fontId="8" fillId="0" borderId="0" xfId="0" applyNumberFormat="1" applyFont="1" applyAlignment="1">
      <alignment horizontal="center"/>
    </xf>
    <xf numFmtId="0" fontId="0" fillId="0" borderId="0" xfId="0" applyFill="1" applyBorder="1" applyAlignment="1"/>
    <xf numFmtId="49" fontId="13" fillId="0" borderId="0" xfId="0" applyNumberFormat="1" applyFont="1" applyFill="1" applyAlignment="1"/>
    <xf numFmtId="0" fontId="14" fillId="0" borderId="0" xfId="0" applyFont="1" applyFill="1" applyAlignment="1">
      <alignment horizontal="center"/>
    </xf>
    <xf numFmtId="0" fontId="15" fillId="0" borderId="0" xfId="0" applyFont="1" applyFill="1" applyAlignment="1"/>
    <xf numFmtId="0" fontId="15" fillId="0" borderId="0" xfId="0" applyFont="1" applyFill="1" applyBorder="1" applyAlignment="1"/>
    <xf numFmtId="0" fontId="0" fillId="0" borderId="0" xfId="0" applyFill="1" applyBorder="1"/>
    <xf numFmtId="164" fontId="0" fillId="0" borderId="0" xfId="0" quotePrefix="1" applyNumberFormat="1" applyFill="1" applyAlignment="1">
      <alignment horizontal="right"/>
    </xf>
    <xf numFmtId="49" fontId="15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center" wrapText="1"/>
    </xf>
    <xf numFmtId="37" fontId="4" fillId="0" borderId="3" xfId="0" applyNumberFormat="1" applyFont="1" applyFill="1" applyBorder="1" applyAlignment="1"/>
    <xf numFmtId="164" fontId="4" fillId="0" borderId="0" xfId="0" applyNumberFormat="1" applyFont="1" applyFill="1" applyBorder="1" applyAlignment="1"/>
    <xf numFmtId="164" fontId="13" fillId="0" borderId="0" xfId="0" applyNumberFormat="1" applyFont="1" applyFill="1" applyAlignment="1"/>
    <xf numFmtId="43" fontId="0" fillId="0" borderId="0" xfId="2" applyFont="1" applyFill="1" applyBorder="1" applyAlignment="1"/>
    <xf numFmtId="165" fontId="0" fillId="0" borderId="0" xfId="2" applyNumberFormat="1" applyFont="1" applyFill="1" applyBorder="1" applyAlignment="1"/>
    <xf numFmtId="165" fontId="3" fillId="0" borderId="1" xfId="2" applyNumberFormat="1" applyFont="1" applyFill="1" applyBorder="1" applyAlignment="1"/>
    <xf numFmtId="43" fontId="3" fillId="0" borderId="0" xfId="2" applyFont="1" applyFill="1" applyBorder="1" applyAlignment="1"/>
    <xf numFmtId="43" fontId="3" fillId="0" borderId="1" xfId="2" applyFont="1" applyFill="1" applyBorder="1" applyAlignment="1"/>
    <xf numFmtId="166" fontId="3" fillId="0" borderId="2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Alignment="1"/>
    <xf numFmtId="165" fontId="3" fillId="0" borderId="0" xfId="2" applyNumberFormat="1" applyFont="1" applyFill="1" applyAlignment="1">
      <alignment horizontal="center"/>
    </xf>
    <xf numFmtId="165" fontId="4" fillId="0" borderId="0" xfId="2" applyNumberFormat="1" applyFont="1" applyFill="1" applyBorder="1" applyAlignment="1"/>
    <xf numFmtId="165" fontId="3" fillId="0" borderId="1" xfId="2" quotePrefix="1" applyNumberFormat="1" applyFont="1" applyFill="1" applyBorder="1" applyAlignment="1">
      <alignment horizontal="right"/>
    </xf>
    <xf numFmtId="165" fontId="3" fillId="0" borderId="2" xfId="2" applyNumberFormat="1" applyFont="1" applyFill="1" applyBorder="1" applyAlignment="1">
      <alignment horizontal="right"/>
    </xf>
    <xf numFmtId="165" fontId="3" fillId="0" borderId="0" xfId="2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Border="1"/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16" fillId="0" borderId="0" xfId="0" applyFont="1"/>
    <xf numFmtId="49" fontId="0" fillId="0" borderId="0" xfId="0" applyNumberFormat="1" applyAlignment="1">
      <alignment vertical="top" wrapText="1"/>
    </xf>
    <xf numFmtId="0" fontId="0" fillId="0" borderId="0" xfId="0" applyFont="1" applyAlignment="1">
      <alignment horizontal="right" vertical="top" wrapText="1"/>
    </xf>
    <xf numFmtId="164" fontId="12" fillId="0" borderId="0" xfId="0" applyNumberFormat="1" applyFont="1"/>
    <xf numFmtId="49" fontId="8" fillId="0" borderId="0" xfId="0" applyNumberFormat="1" applyFont="1" applyAlignment="1">
      <alignment vertical="top" wrapText="1"/>
    </xf>
    <xf numFmtId="49" fontId="0" fillId="0" borderId="0" xfId="0" applyNumberFormat="1" applyFont="1" applyFill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Fill="1" applyAlignment="1">
      <alignment vertical="top" wrapText="1"/>
    </xf>
    <xf numFmtId="49" fontId="0" fillId="0" borderId="0" xfId="0" applyNumberFormat="1" applyFill="1" applyAlignment="1">
      <alignment horizontal="left" vertical="top" wrapText="1" indent="1"/>
    </xf>
    <xf numFmtId="49" fontId="0" fillId="0" borderId="0" xfId="0" applyNumberFormat="1" applyFill="1"/>
    <xf numFmtId="164" fontId="0" fillId="0" borderId="3" xfId="0" applyNumberFormat="1" applyFont="1" applyBorder="1" applyAlignment="1">
      <alignment horizontal="right"/>
    </xf>
    <xf numFmtId="164" fontId="0" fillId="0" borderId="0" xfId="0" applyNumberFormat="1"/>
    <xf numFmtId="49" fontId="3" fillId="0" borderId="0" xfId="0" applyNumberFormat="1" applyFont="1" applyFill="1" applyAlignment="1">
      <alignment vertical="top" wrapText="1"/>
    </xf>
    <xf numFmtId="0" fontId="3" fillId="0" borderId="0" xfId="0" applyFont="1" applyAlignment="1">
      <alignment horizontal="right" vertical="top" wrapText="1"/>
    </xf>
    <xf numFmtId="43" fontId="0" fillId="0" borderId="0" xfId="0" applyNumberFormat="1"/>
    <xf numFmtId="49" fontId="4" fillId="0" borderId="0" xfId="0" applyNumberFormat="1" applyFon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Border="1" applyAlignment="1">
      <alignment horizontal="right" vertical="top" wrapText="1"/>
    </xf>
    <xf numFmtId="43" fontId="0" fillId="0" borderId="3" xfId="1" applyFont="1" applyBorder="1" applyAlignment="1">
      <alignment horizontal="right"/>
    </xf>
    <xf numFmtId="49" fontId="3" fillId="0" borderId="0" xfId="0" applyNumberFormat="1" applyFont="1" applyAlignment="1">
      <alignment vertical="top" wrapText="1"/>
    </xf>
    <xf numFmtId="164" fontId="3" fillId="0" borderId="1" xfId="0" applyNumberFormat="1" applyFont="1" applyFill="1" applyBorder="1" applyAlignment="1">
      <alignment horizontal="right"/>
    </xf>
    <xf numFmtId="0" fontId="0" fillId="0" borderId="0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Font="1" applyFill="1" applyBorder="1" applyAlignment="1">
      <alignment horizontal="right"/>
    </xf>
    <xf numFmtId="49" fontId="0" fillId="0" borderId="0" xfId="0" applyNumberFormat="1"/>
    <xf numFmtId="43" fontId="0" fillId="0" borderId="0" xfId="3" applyFont="1" applyBorder="1" applyAlignment="1">
      <alignment horizontal="right"/>
    </xf>
    <xf numFmtId="43" fontId="0" fillId="0" borderId="0" xfId="1" applyFont="1" applyAlignment="1">
      <alignment horizontal="right"/>
    </xf>
    <xf numFmtId="165" fontId="0" fillId="0" borderId="0" xfId="3" quotePrefix="1" applyNumberFormat="1" applyFont="1" applyBorder="1" applyAlignment="1">
      <alignment horizontal="right"/>
    </xf>
    <xf numFmtId="165" fontId="0" fillId="0" borderId="0" xfId="3" applyNumberFormat="1" applyFont="1" applyAlignment="1">
      <alignment horizontal="right"/>
    </xf>
    <xf numFmtId="43" fontId="0" fillId="0" borderId="0" xfId="3" applyFont="1" applyAlignment="1">
      <alignment horizontal="right" vertical="top" wrapText="1"/>
    </xf>
    <xf numFmtId="43" fontId="0" fillId="0" borderId="0" xfId="3" applyFont="1" applyAlignment="1">
      <alignment horizontal="right"/>
    </xf>
    <xf numFmtId="165" fontId="0" fillId="0" borderId="0" xfId="3" applyNumberFormat="1" applyFont="1" applyAlignment="1">
      <alignment horizontal="right" vertical="top" wrapText="1"/>
    </xf>
    <xf numFmtId="43" fontId="0" fillId="0" borderId="0" xfId="3" applyFont="1" applyFill="1" applyBorder="1" applyAlignment="1"/>
    <xf numFmtId="165" fontId="0" fillId="0" borderId="0" xfId="3" applyNumberFormat="1" applyFont="1" applyFill="1" applyBorder="1" applyAlignment="1"/>
    <xf numFmtId="165" fontId="12" fillId="0" borderId="0" xfId="3" applyNumberFormat="1" applyFont="1"/>
    <xf numFmtId="0" fontId="0" fillId="0" borderId="3" xfId="0" applyFont="1" applyBorder="1" applyAlignment="1">
      <alignment horizontal="center" wrapText="1"/>
    </xf>
    <xf numFmtId="165" fontId="0" fillId="0" borderId="0" xfId="1" applyNumberFormat="1" applyFont="1" applyAlignment="1">
      <alignment horizontal="right"/>
    </xf>
    <xf numFmtId="164" fontId="0" fillId="0" borderId="0" xfId="0" applyNumberForma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164" fontId="0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wrapText="1"/>
    </xf>
    <xf numFmtId="164" fontId="4" fillId="0" borderId="0" xfId="0" applyNumberFormat="1" applyFont="1"/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37" fontId="0" fillId="0" borderId="0" xfId="0" applyNumberFormat="1"/>
    <xf numFmtId="37" fontId="4" fillId="0" borderId="0" xfId="0" applyNumberFormat="1" applyFont="1"/>
    <xf numFmtId="43" fontId="0" fillId="0" borderId="0" xfId="1" applyFont="1"/>
    <xf numFmtId="49" fontId="0" fillId="0" borderId="0" xfId="0" applyNumberFormat="1" applyAlignment="1">
      <alignment wrapText="1"/>
    </xf>
    <xf numFmtId="37" fontId="0" fillId="0" borderId="0" xfId="0" applyNumberFormat="1" applyAlignment="1">
      <alignment horizontal="right"/>
    </xf>
    <xf numFmtId="49" fontId="3" fillId="0" borderId="0" xfId="0" applyNumberFormat="1" applyFont="1" applyAlignment="1">
      <alignment wrapText="1"/>
    </xf>
    <xf numFmtId="37" fontId="3" fillId="0" borderId="1" xfId="0" applyNumberFormat="1" applyFont="1" applyBorder="1"/>
    <xf numFmtId="37" fontId="3" fillId="0" borderId="0" xfId="0" applyNumberFormat="1" applyFont="1"/>
    <xf numFmtId="165" fontId="0" fillId="0" borderId="0" xfId="1" applyNumberFormat="1" applyFont="1"/>
    <xf numFmtId="37" fontId="3" fillId="0" borderId="2" xfId="0" applyNumberFormat="1" applyFont="1" applyBorder="1"/>
    <xf numFmtId="49" fontId="5" fillId="0" borderId="0" xfId="0" applyNumberFormat="1" applyFont="1"/>
    <xf numFmtId="49" fontId="8" fillId="0" borderId="0" xfId="0" applyNumberFormat="1" applyFont="1"/>
    <xf numFmtId="165" fontId="0" fillId="0" borderId="0" xfId="0" applyNumberFormat="1"/>
    <xf numFmtId="164" fontId="3" fillId="0" borderId="1" xfId="0" applyNumberFormat="1" applyFont="1" applyBorder="1"/>
    <xf numFmtId="164" fontId="3" fillId="0" borderId="0" xfId="0" applyNumberFormat="1" applyFont="1"/>
    <xf numFmtId="0" fontId="9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164" fontId="3" fillId="0" borderId="3" xfId="0" applyNumberFormat="1" applyFont="1" applyBorder="1"/>
    <xf numFmtId="164" fontId="4" fillId="0" borderId="2" xfId="0" applyNumberFormat="1" applyFont="1" applyBorder="1"/>
    <xf numFmtId="49" fontId="0" fillId="0" borderId="0" xfId="0" applyNumberFormat="1" applyAlignment="1">
      <alignment horizontal="left" wrapText="1"/>
    </xf>
    <xf numFmtId="165" fontId="4" fillId="0" borderId="0" xfId="0" applyNumberFormat="1" applyFont="1"/>
    <xf numFmtId="164" fontId="3" fillId="0" borderId="2" xfId="0" applyNumberFormat="1" applyFont="1" applyBorder="1"/>
    <xf numFmtId="43" fontId="8" fillId="0" borderId="0" xfId="1" applyFont="1" applyAlignment="1">
      <alignment horizontal="center"/>
    </xf>
    <xf numFmtId="43" fontId="0" fillId="0" borderId="0" xfId="1" applyFont="1" applyFill="1" applyAlignment="1"/>
    <xf numFmtId="43" fontId="4" fillId="0" borderId="3" xfId="1" applyFont="1" applyFill="1" applyBorder="1" applyAlignment="1"/>
    <xf numFmtId="43" fontId="4" fillId="0" borderId="0" xfId="1" applyFont="1" applyFill="1" applyAlignment="1"/>
    <xf numFmtId="165" fontId="0" fillId="0" borderId="0" xfId="2" applyNumberFormat="1" applyFont="1" applyFill="1" applyBorder="1" applyAlignment="1">
      <alignment horizontal="right"/>
    </xf>
    <xf numFmtId="43" fontId="8" fillId="0" borderId="0" xfId="1" applyFont="1" applyFill="1" applyAlignment="1">
      <alignment horizontal="center" wrapText="1"/>
    </xf>
    <xf numFmtId="49" fontId="3" fillId="0" borderId="0" xfId="0" applyNumberFormat="1" applyFont="1"/>
    <xf numFmtId="43" fontId="4" fillId="0" borderId="0" xfId="1" applyFont="1" applyFill="1" applyBorder="1" applyAlignment="1"/>
    <xf numFmtId="165" fontId="4" fillId="0" borderId="3" xfId="1" applyNumberFormat="1" applyFont="1" applyFill="1" applyBorder="1" applyAlignment="1"/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164" fontId="4" fillId="0" borderId="0" xfId="0" applyNumberFormat="1" applyFont="1" applyFill="1"/>
    <xf numFmtId="37" fontId="0" fillId="0" borderId="0" xfId="0" applyNumberFormat="1" applyFill="1" applyAlignment="1">
      <alignment horizontal="right"/>
    </xf>
    <xf numFmtId="165" fontId="4" fillId="0" borderId="0" xfId="0" applyNumberFormat="1" applyFont="1" applyFill="1"/>
    <xf numFmtId="165" fontId="0" fillId="0" borderId="0" xfId="3" applyNumberFormat="1" applyFont="1" applyBorder="1" applyAlignment="1">
      <alignment horizontal="right"/>
    </xf>
    <xf numFmtId="165" fontId="4" fillId="0" borderId="0" xfId="3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65" fontId="4" fillId="0" borderId="0" xfId="1" applyNumberFormat="1" applyFont="1"/>
    <xf numFmtId="165" fontId="0" fillId="0" borderId="3" xfId="1" applyNumberFormat="1" applyFont="1" applyBorder="1" applyAlignment="1">
      <alignment horizontal="right"/>
    </xf>
    <xf numFmtId="165" fontId="8" fillId="0" borderId="0" xfId="0" applyNumberFormat="1" applyFont="1" applyAlignment="1">
      <alignment horizontal="center" vertical="top" wrapText="1"/>
    </xf>
    <xf numFmtId="165" fontId="0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left"/>
    </xf>
    <xf numFmtId="165" fontId="4" fillId="0" borderId="0" xfId="2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/>
    </xf>
  </cellXfs>
  <cellStyles count="4">
    <cellStyle name="Comma" xfId="1" builtinId="3"/>
    <cellStyle name="Comma 2" xfId="2"/>
    <cellStyle name="Comma 2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view="pageBreakPreview" zoomScale="80" zoomScaleNormal="100" zoomScaleSheetLayoutView="80" workbookViewId="0">
      <selection activeCell="G9" sqref="G9"/>
    </sheetView>
  </sheetViews>
  <sheetFormatPr defaultColWidth="9.140625" defaultRowHeight="22.5" customHeight="1" x14ac:dyDescent="0.45"/>
  <cols>
    <col min="1" max="1" width="47.5703125" style="170" customWidth="1"/>
    <col min="2" max="2" width="9.42578125" style="9" customWidth="1"/>
    <col min="3" max="3" width="15.140625" style="9" customWidth="1"/>
    <col min="4" max="4" width="1.140625" style="9" customWidth="1"/>
    <col min="5" max="5" width="13.5703125" style="9" customWidth="1"/>
    <col min="6" max="6" width="1.140625" customWidth="1"/>
    <col min="7" max="7" width="15.140625" customWidth="1"/>
    <col min="8" max="8" width="1.140625" customWidth="1"/>
    <col min="9" max="9" width="13.7109375" customWidth="1"/>
    <col min="10" max="10" width="16.85546875" customWidth="1"/>
    <col min="11" max="12" width="16" bestFit="1" customWidth="1"/>
    <col min="13" max="13" width="14.5703125" bestFit="1" customWidth="1"/>
    <col min="14" max="14" width="9.140625" customWidth="1"/>
  </cols>
  <sheetData>
    <row r="1" spans="1:13" ht="22.5" customHeight="1" x14ac:dyDescent="0.5">
      <c r="A1" s="8" t="s">
        <v>87</v>
      </c>
    </row>
    <row r="2" spans="1:13" ht="22.5" customHeight="1" x14ac:dyDescent="0.5">
      <c r="A2" s="8" t="s">
        <v>54</v>
      </c>
    </row>
    <row r="3" spans="1:13" ht="15" customHeight="1" x14ac:dyDescent="0.5">
      <c r="A3" s="8"/>
    </row>
    <row r="4" spans="1:13" ht="22.5" customHeight="1" x14ac:dyDescent="0.5">
      <c r="A4" s="8"/>
      <c r="C4" s="253" t="s">
        <v>83</v>
      </c>
      <c r="D4" s="253"/>
      <c r="E4" s="253"/>
      <c r="G4" s="253" t="s">
        <v>110</v>
      </c>
      <c r="H4" s="253"/>
      <c r="I4" s="253"/>
    </row>
    <row r="5" spans="1:13" ht="22.5" customHeight="1" x14ac:dyDescent="0.5">
      <c r="A5" s="8"/>
      <c r="C5" s="191" t="s">
        <v>121</v>
      </c>
      <c r="D5" s="191"/>
      <c r="E5" s="191" t="s">
        <v>57</v>
      </c>
      <c r="G5" s="191" t="s">
        <v>121</v>
      </c>
      <c r="H5" s="191"/>
      <c r="I5" s="191" t="s">
        <v>57</v>
      </c>
    </row>
    <row r="6" spans="1:13" ht="22.5" customHeight="1" x14ac:dyDescent="0.5">
      <c r="A6" s="8" t="s">
        <v>18</v>
      </c>
      <c r="B6" s="9" t="s">
        <v>0</v>
      </c>
      <c r="C6" s="194">
        <v>2563</v>
      </c>
      <c r="D6" s="195"/>
      <c r="E6" s="194">
        <v>2562</v>
      </c>
      <c r="F6" s="194"/>
      <c r="G6" s="194">
        <v>2563</v>
      </c>
      <c r="H6" s="195"/>
      <c r="I6" s="194">
        <v>2562</v>
      </c>
    </row>
    <row r="7" spans="1:13" ht="22.5" customHeight="1" x14ac:dyDescent="0.5">
      <c r="A7" s="8"/>
      <c r="B7" s="195"/>
      <c r="C7" s="191" t="s">
        <v>117</v>
      </c>
      <c r="D7" s="195"/>
      <c r="E7" s="194"/>
      <c r="F7" s="194"/>
      <c r="G7" s="191" t="s">
        <v>117</v>
      </c>
      <c r="H7" s="195"/>
      <c r="I7" s="194"/>
    </row>
    <row r="8" spans="1:13" ht="22.5" customHeight="1" x14ac:dyDescent="0.45">
      <c r="A8" s="196"/>
      <c r="B8" s="195"/>
      <c r="C8" s="252" t="s">
        <v>58</v>
      </c>
      <c r="D8" s="252"/>
      <c r="E8" s="252"/>
      <c r="F8" s="252"/>
      <c r="G8" s="252"/>
      <c r="H8" s="252"/>
      <c r="I8" s="252"/>
    </row>
    <row r="9" spans="1:13" ht="22.5" customHeight="1" x14ac:dyDescent="0.45">
      <c r="A9" s="197" t="s">
        <v>1</v>
      </c>
      <c r="B9" s="195"/>
      <c r="C9" s="198"/>
      <c r="D9" s="195"/>
      <c r="E9" s="198"/>
      <c r="F9" s="199"/>
      <c r="G9" s="198"/>
      <c r="H9" s="198"/>
      <c r="I9" s="198"/>
    </row>
    <row r="10" spans="1:13" ht="22.5" customHeight="1" x14ac:dyDescent="0.45">
      <c r="A10" s="200" t="s">
        <v>29</v>
      </c>
      <c r="B10" s="195"/>
      <c r="C10" s="201">
        <v>530498</v>
      </c>
      <c r="D10" s="195"/>
      <c r="E10" s="201">
        <v>403659</v>
      </c>
      <c r="F10" s="199"/>
      <c r="G10" s="201">
        <v>518232</v>
      </c>
      <c r="H10" s="202"/>
      <c r="I10" s="201">
        <v>385597</v>
      </c>
      <c r="J10" s="201"/>
      <c r="L10" s="203"/>
    </row>
    <row r="11" spans="1:13" ht="22.5" hidden="1" customHeight="1" x14ac:dyDescent="0.45">
      <c r="A11" s="204" t="s">
        <v>111</v>
      </c>
      <c r="B11" s="195">
        <v>6</v>
      </c>
      <c r="C11" s="203">
        <v>0</v>
      </c>
      <c r="D11" s="195"/>
      <c r="E11" s="203">
        <v>0</v>
      </c>
      <c r="F11" s="199"/>
      <c r="G11" s="203">
        <v>0</v>
      </c>
      <c r="H11" s="202"/>
      <c r="I11" s="203">
        <v>0</v>
      </c>
      <c r="J11" s="201"/>
      <c r="L11" s="203"/>
    </row>
    <row r="12" spans="1:13" ht="22.35" customHeight="1" x14ac:dyDescent="0.45">
      <c r="A12" s="204" t="s">
        <v>24</v>
      </c>
      <c r="B12" s="195">
        <v>9</v>
      </c>
      <c r="C12" s="205">
        <v>143128</v>
      </c>
      <c r="D12" s="195"/>
      <c r="E12" s="205">
        <v>199961</v>
      </c>
      <c r="F12" s="199"/>
      <c r="G12" s="205">
        <v>142781</v>
      </c>
      <c r="H12" s="202"/>
      <c r="I12" s="205">
        <v>199961</v>
      </c>
      <c r="J12" s="201"/>
      <c r="K12" s="201"/>
      <c r="L12" s="203"/>
    </row>
    <row r="13" spans="1:13" ht="22.5" customHeight="1" x14ac:dyDescent="0.45">
      <c r="A13" s="204" t="s">
        <v>62</v>
      </c>
      <c r="B13" s="195">
        <v>3</v>
      </c>
      <c r="C13" s="205">
        <v>65451</v>
      </c>
      <c r="D13" s="195"/>
      <c r="E13" s="205">
        <v>49944</v>
      </c>
      <c r="F13" s="199"/>
      <c r="G13" s="205">
        <v>61886</v>
      </c>
      <c r="H13" s="202"/>
      <c r="I13" s="205">
        <v>47858</v>
      </c>
      <c r="J13" s="201"/>
      <c r="L13" s="203"/>
    </row>
    <row r="14" spans="1:13" ht="22.5" customHeight="1" x14ac:dyDescent="0.45">
      <c r="A14" s="204" t="s">
        <v>161</v>
      </c>
      <c r="B14"/>
      <c r="C14"/>
      <c r="D14"/>
      <c r="E14"/>
      <c r="J14" s="201"/>
      <c r="L14" s="203"/>
    </row>
    <row r="15" spans="1:13" ht="22.5" customHeight="1" x14ac:dyDescent="0.45">
      <c r="A15" s="170" t="s">
        <v>162</v>
      </c>
      <c r="B15" s="195">
        <v>8</v>
      </c>
      <c r="C15" s="205">
        <v>120577</v>
      </c>
      <c r="D15" s="195"/>
      <c r="E15" s="205">
        <v>127745</v>
      </c>
      <c r="F15" s="199"/>
      <c r="G15" s="205">
        <v>120577</v>
      </c>
      <c r="H15" s="202"/>
      <c r="I15" s="205">
        <v>127745</v>
      </c>
      <c r="J15" s="201"/>
      <c r="L15" s="203"/>
    </row>
    <row r="16" spans="1:13" ht="22.5" customHeight="1" x14ac:dyDescent="0.45">
      <c r="A16" s="200" t="s">
        <v>25</v>
      </c>
      <c r="B16" s="195"/>
      <c r="C16" s="237">
        <v>157458</v>
      </c>
      <c r="D16" s="195"/>
      <c r="E16" s="205">
        <v>182556</v>
      </c>
      <c r="F16" s="199"/>
      <c r="G16" s="205">
        <v>157381</v>
      </c>
      <c r="H16" s="202"/>
      <c r="I16" s="205">
        <v>182556</v>
      </c>
      <c r="J16" s="201"/>
      <c r="K16" s="201"/>
      <c r="L16" s="203"/>
      <c r="M16" s="160"/>
    </row>
    <row r="17" spans="1:13" ht="22.5" customHeight="1" x14ac:dyDescent="0.45">
      <c r="A17" s="206" t="s">
        <v>2</v>
      </c>
      <c r="B17" s="195"/>
      <c r="C17" s="207">
        <f>SUM(C10:C16)</f>
        <v>1017112</v>
      </c>
      <c r="D17" s="195"/>
      <c r="E17" s="207">
        <f>SUM(E10:E16)</f>
        <v>963865</v>
      </c>
      <c r="F17" s="199"/>
      <c r="G17" s="207">
        <f>SUM(G10:G16)</f>
        <v>1000857</v>
      </c>
      <c r="H17" s="208"/>
      <c r="I17" s="207">
        <f>SUM(I10:I16)</f>
        <v>943717</v>
      </c>
      <c r="L17" s="203"/>
    </row>
    <row r="18" spans="1:13" ht="22.5" customHeight="1" x14ac:dyDescent="0.45">
      <c r="A18" s="206"/>
      <c r="B18" s="195"/>
      <c r="C18" s="201"/>
      <c r="D18" s="195"/>
      <c r="E18" s="201"/>
      <c r="F18" s="199"/>
      <c r="G18" s="201"/>
      <c r="H18" s="202"/>
      <c r="I18" s="201"/>
      <c r="L18" s="203"/>
    </row>
    <row r="19" spans="1:13" ht="22.5" customHeight="1" x14ac:dyDescent="0.45">
      <c r="A19" s="197" t="s">
        <v>3</v>
      </c>
      <c r="B19" s="195"/>
      <c r="C19" s="201"/>
      <c r="D19" s="195"/>
      <c r="E19" s="201"/>
      <c r="F19" s="199"/>
      <c r="G19" s="201"/>
      <c r="H19" s="202"/>
      <c r="I19" s="201"/>
      <c r="L19" s="203"/>
    </row>
    <row r="20" spans="1:13" ht="22.5" customHeight="1" x14ac:dyDescent="0.45">
      <c r="A20" s="200" t="s">
        <v>85</v>
      </c>
      <c r="B20" s="195">
        <v>4</v>
      </c>
      <c r="C20" s="203">
        <v>0</v>
      </c>
      <c r="D20" s="195"/>
      <c r="E20" s="203">
        <v>0</v>
      </c>
      <c r="F20" s="199"/>
      <c r="G20" s="201">
        <v>214000</v>
      </c>
      <c r="H20" s="202"/>
      <c r="I20" s="201">
        <v>214000</v>
      </c>
      <c r="J20" s="201"/>
      <c r="L20" s="203"/>
    </row>
    <row r="21" spans="1:13" ht="22.5" customHeight="1" x14ac:dyDescent="0.45">
      <c r="A21" s="200" t="s">
        <v>152</v>
      </c>
      <c r="B21" s="195">
        <v>3</v>
      </c>
      <c r="C21" s="209">
        <v>0</v>
      </c>
      <c r="D21" s="195"/>
      <c r="E21" s="203">
        <v>0</v>
      </c>
      <c r="F21" s="199"/>
      <c r="G21" s="201">
        <v>61430</v>
      </c>
      <c r="H21" s="202"/>
      <c r="I21" s="201">
        <v>59953</v>
      </c>
      <c r="J21" s="201"/>
      <c r="L21" s="203"/>
    </row>
    <row r="22" spans="1:13" ht="22.5" customHeight="1" x14ac:dyDescent="0.45">
      <c r="A22" s="204" t="s">
        <v>37</v>
      </c>
      <c r="B22" s="195">
        <v>5</v>
      </c>
      <c r="C22" s="201">
        <v>518243</v>
      </c>
      <c r="D22" s="195"/>
      <c r="E22" s="201">
        <v>532944</v>
      </c>
      <c r="F22" s="199"/>
      <c r="G22" s="201">
        <v>333662</v>
      </c>
      <c r="H22" s="202"/>
      <c r="I22" s="201">
        <v>350925</v>
      </c>
      <c r="J22" s="201"/>
      <c r="L22" s="203"/>
    </row>
    <row r="23" spans="1:13" ht="22.5" customHeight="1" x14ac:dyDescent="0.45">
      <c r="A23" s="204" t="s">
        <v>163</v>
      </c>
      <c r="B23" s="195"/>
      <c r="C23" s="201">
        <v>40697</v>
      </c>
      <c r="D23" s="195"/>
      <c r="E23" s="201">
        <v>40178</v>
      </c>
      <c r="F23" s="199"/>
      <c r="G23" s="203">
        <v>0</v>
      </c>
      <c r="H23" s="202"/>
      <c r="I23" s="203">
        <v>0</v>
      </c>
      <c r="J23" s="201"/>
      <c r="L23" s="203"/>
    </row>
    <row r="24" spans="1:13" ht="22.5" customHeight="1" x14ac:dyDescent="0.45">
      <c r="A24" s="204" t="s">
        <v>93</v>
      </c>
      <c r="B24" s="195"/>
      <c r="C24" s="201">
        <v>4315</v>
      </c>
      <c r="D24" s="195"/>
      <c r="E24" s="201">
        <v>4905</v>
      </c>
      <c r="F24" s="199"/>
      <c r="G24" s="201">
        <v>4315</v>
      </c>
      <c r="H24" s="202"/>
      <c r="I24" s="201">
        <v>4905</v>
      </c>
      <c r="J24" s="201"/>
      <c r="L24" s="203"/>
    </row>
    <row r="25" spans="1:13" ht="22.5" customHeight="1" x14ac:dyDescent="0.45">
      <c r="A25" s="204" t="s">
        <v>76</v>
      </c>
      <c r="B25" s="195"/>
      <c r="C25" s="201">
        <v>17036</v>
      </c>
      <c r="D25" s="195"/>
      <c r="E25" s="201">
        <v>19534</v>
      </c>
      <c r="F25" s="199"/>
      <c r="G25" s="201">
        <v>17036</v>
      </c>
      <c r="H25" s="202"/>
      <c r="I25" s="201">
        <v>19534</v>
      </c>
      <c r="J25" s="201"/>
      <c r="L25" s="203"/>
      <c r="M25" s="160"/>
    </row>
    <row r="26" spans="1:13" ht="22.5" customHeight="1" x14ac:dyDescent="0.45">
      <c r="A26" s="204" t="s">
        <v>38</v>
      </c>
      <c r="B26" s="195"/>
      <c r="C26" s="201">
        <v>172</v>
      </c>
      <c r="D26" s="195"/>
      <c r="E26" s="201">
        <v>174</v>
      </c>
      <c r="F26" s="199"/>
      <c r="G26" s="201">
        <v>172</v>
      </c>
      <c r="H26" s="202"/>
      <c r="I26" s="201">
        <v>174</v>
      </c>
      <c r="J26" s="201"/>
    </row>
    <row r="27" spans="1:13" ht="22.5" customHeight="1" x14ac:dyDescent="0.45">
      <c r="A27" s="206" t="s">
        <v>4</v>
      </c>
      <c r="B27" s="195"/>
      <c r="C27" s="207">
        <f>SUM(C20:C26)</f>
        <v>580463</v>
      </c>
      <c r="D27" s="195"/>
      <c r="E27" s="207">
        <f>SUM(E20:E26)</f>
        <v>597735</v>
      </c>
      <c r="F27" s="199"/>
      <c r="G27" s="207">
        <f>SUM(G20:G26)</f>
        <v>630615</v>
      </c>
      <c r="H27" s="208"/>
      <c r="I27" s="207">
        <f>SUM(I20:I26)</f>
        <v>649491</v>
      </c>
    </row>
    <row r="28" spans="1:13" ht="22.5" customHeight="1" x14ac:dyDescent="0.45">
      <c r="C28"/>
      <c r="E28"/>
    </row>
    <row r="29" spans="1:13" ht="22.5" customHeight="1" thickBot="1" x14ac:dyDescent="0.5">
      <c r="A29" s="206" t="s">
        <v>5</v>
      </c>
      <c r="B29" s="195"/>
      <c r="C29" s="210">
        <f>SUM(C17+C27)</f>
        <v>1597575</v>
      </c>
      <c r="D29" s="195"/>
      <c r="E29" s="210">
        <f>SUM(E17+E27)</f>
        <v>1561600</v>
      </c>
      <c r="F29" s="199"/>
      <c r="G29" s="210">
        <f>SUM(G17+G27)</f>
        <v>1631472</v>
      </c>
      <c r="H29" s="208"/>
      <c r="I29" s="210">
        <f>SUM(I17+I27)</f>
        <v>1593208</v>
      </c>
    </row>
    <row r="30" spans="1:13" ht="22.5" customHeight="1" thickTop="1" x14ac:dyDescent="0.45">
      <c r="A30" s="206"/>
      <c r="B30" s="195"/>
      <c r="C30" s="208"/>
      <c r="D30" s="195"/>
      <c r="E30" s="208"/>
      <c r="F30" s="199"/>
      <c r="G30" s="208"/>
      <c r="H30" s="208"/>
      <c r="I30" s="208"/>
    </row>
    <row r="31" spans="1:13" ht="22.5" customHeight="1" x14ac:dyDescent="0.5">
      <c r="A31" s="8" t="s">
        <v>87</v>
      </c>
      <c r="C31"/>
      <c r="E31"/>
    </row>
    <row r="32" spans="1:13" ht="22.5" customHeight="1" x14ac:dyDescent="0.5">
      <c r="A32" s="8" t="s">
        <v>54</v>
      </c>
      <c r="C32"/>
      <c r="E32"/>
    </row>
    <row r="33" spans="1:13" ht="15" customHeight="1" x14ac:dyDescent="0.5">
      <c r="A33" s="8"/>
      <c r="C33"/>
      <c r="E33"/>
    </row>
    <row r="34" spans="1:13" ht="22.5" customHeight="1" x14ac:dyDescent="0.5">
      <c r="A34" s="8"/>
      <c r="C34" s="253" t="s">
        <v>83</v>
      </c>
      <c r="D34" s="253"/>
      <c r="E34" s="253"/>
      <c r="G34" s="253" t="s">
        <v>110</v>
      </c>
      <c r="H34" s="253"/>
      <c r="I34" s="253"/>
    </row>
    <row r="35" spans="1:13" ht="22.5" customHeight="1" x14ac:dyDescent="0.5">
      <c r="A35" s="211"/>
      <c r="C35" s="191" t="s">
        <v>121</v>
      </c>
      <c r="D35" s="191"/>
      <c r="E35" s="191" t="s">
        <v>57</v>
      </c>
      <c r="G35" s="191" t="s">
        <v>121</v>
      </c>
      <c r="H35" s="191"/>
      <c r="I35" s="191" t="s">
        <v>57</v>
      </c>
    </row>
    <row r="36" spans="1:13" ht="22.5" customHeight="1" x14ac:dyDescent="0.5">
      <c r="A36" s="8" t="s">
        <v>6</v>
      </c>
      <c r="B36" s="9" t="s">
        <v>0</v>
      </c>
      <c r="C36" s="194">
        <v>2563</v>
      </c>
      <c r="D36" s="195"/>
      <c r="E36" s="194">
        <v>2562</v>
      </c>
      <c r="F36" s="194"/>
      <c r="G36" s="194">
        <v>2563</v>
      </c>
      <c r="H36" s="195"/>
      <c r="I36" s="194">
        <v>2562</v>
      </c>
      <c r="J36" s="170"/>
    </row>
    <row r="37" spans="1:13" ht="22.5" customHeight="1" x14ac:dyDescent="0.5">
      <c r="A37" s="8"/>
      <c r="B37" s="195"/>
      <c r="C37" s="191" t="s">
        <v>117</v>
      </c>
      <c r="D37" s="195"/>
      <c r="E37" s="194"/>
      <c r="F37" s="194"/>
      <c r="G37" s="191" t="s">
        <v>117</v>
      </c>
      <c r="H37" s="195"/>
      <c r="I37" s="194"/>
      <c r="J37" s="170"/>
    </row>
    <row r="38" spans="1:13" ht="22.5" customHeight="1" x14ac:dyDescent="0.45">
      <c r="A38" s="196"/>
      <c r="B38" s="195"/>
      <c r="C38" s="252" t="s">
        <v>58</v>
      </c>
      <c r="D38" s="252"/>
      <c r="E38" s="252"/>
      <c r="F38" s="252"/>
      <c r="G38" s="252"/>
      <c r="H38" s="252"/>
      <c r="I38" s="252"/>
    </row>
    <row r="39" spans="1:13" ht="25.5" customHeight="1" x14ac:dyDescent="0.45">
      <c r="A39" s="197" t="s">
        <v>7</v>
      </c>
      <c r="B39" s="195"/>
      <c r="C39" s="198"/>
      <c r="D39" s="195"/>
      <c r="E39" s="198"/>
      <c r="F39" s="199"/>
      <c r="G39" s="198"/>
      <c r="H39" s="198"/>
      <c r="I39" s="198"/>
    </row>
    <row r="40" spans="1:13" ht="22.5" customHeight="1" x14ac:dyDescent="0.45">
      <c r="A40" s="204" t="s">
        <v>8</v>
      </c>
      <c r="B40" s="195">
        <v>6</v>
      </c>
      <c r="C40" s="198">
        <v>87313</v>
      </c>
      <c r="D40" s="195"/>
      <c r="E40" s="198">
        <v>136212</v>
      </c>
      <c r="F40" s="199"/>
      <c r="G40" s="198">
        <v>87236</v>
      </c>
      <c r="H40" s="198"/>
      <c r="I40" s="198">
        <v>136212</v>
      </c>
      <c r="J40" s="201"/>
      <c r="K40" s="201"/>
      <c r="M40" s="209"/>
    </row>
    <row r="41" spans="1:13" ht="22.5" customHeight="1" x14ac:dyDescent="0.45">
      <c r="A41" s="204" t="s">
        <v>61</v>
      </c>
      <c r="B41" s="195"/>
      <c r="C41" s="236">
        <v>51053</v>
      </c>
      <c r="D41" s="195"/>
      <c r="E41" s="198">
        <v>46684</v>
      </c>
      <c r="F41" s="199"/>
      <c r="G41" s="198">
        <v>41436</v>
      </c>
      <c r="H41" s="198"/>
      <c r="I41" s="198">
        <v>37900</v>
      </c>
      <c r="J41" s="201"/>
      <c r="K41" s="201"/>
    </row>
    <row r="42" spans="1:13" ht="22.5" customHeight="1" x14ac:dyDescent="0.45">
      <c r="A42" s="170" t="s">
        <v>164</v>
      </c>
      <c r="B42" s="195"/>
      <c r="C42" s="198"/>
      <c r="D42" s="198"/>
      <c r="E42" s="198"/>
      <c r="F42" s="199"/>
      <c r="G42" s="198"/>
      <c r="H42" s="198"/>
      <c r="I42" s="198"/>
      <c r="J42" s="201"/>
      <c r="K42" s="201"/>
    </row>
    <row r="43" spans="1:13" ht="22.5" customHeight="1" x14ac:dyDescent="0.45">
      <c r="A43" s="170" t="s">
        <v>165</v>
      </c>
      <c r="B43" s="195">
        <v>8</v>
      </c>
      <c r="C43" s="198">
        <v>57846</v>
      </c>
      <c r="D43" s="198"/>
      <c r="E43" s="198">
        <v>9169</v>
      </c>
      <c r="F43" s="199"/>
      <c r="G43" s="198">
        <v>57846</v>
      </c>
      <c r="H43" s="198"/>
      <c r="I43" s="198">
        <v>9169</v>
      </c>
      <c r="J43" s="201"/>
      <c r="K43" s="201"/>
    </row>
    <row r="44" spans="1:13" ht="22.5" customHeight="1" x14ac:dyDescent="0.45">
      <c r="A44" s="170" t="s">
        <v>166</v>
      </c>
      <c r="B44" s="195"/>
      <c r="C44" s="198"/>
      <c r="D44" s="198"/>
      <c r="E44" s="198"/>
      <c r="F44" s="199"/>
      <c r="G44" s="198"/>
      <c r="H44" s="198"/>
      <c r="I44" s="198"/>
      <c r="J44" s="201"/>
      <c r="K44" s="201"/>
    </row>
    <row r="45" spans="1:13" ht="22.5" customHeight="1" x14ac:dyDescent="0.45">
      <c r="A45" s="212" t="s">
        <v>167</v>
      </c>
      <c r="B45" s="195"/>
      <c r="C45" s="198">
        <v>618</v>
      </c>
      <c r="D45" s="198"/>
      <c r="E45" s="198">
        <v>600</v>
      </c>
      <c r="F45" s="199"/>
      <c r="G45" s="198">
        <v>618</v>
      </c>
      <c r="H45" s="198"/>
      <c r="I45" s="198">
        <v>600</v>
      </c>
      <c r="J45" s="201"/>
      <c r="K45" s="201"/>
    </row>
    <row r="46" spans="1:13" ht="22.5" customHeight="1" x14ac:dyDescent="0.45">
      <c r="A46" s="204" t="s">
        <v>147</v>
      </c>
      <c r="B46" s="195"/>
      <c r="C46" s="198">
        <v>1293</v>
      </c>
      <c r="D46" s="195"/>
      <c r="E46" s="198">
        <v>1029</v>
      </c>
      <c r="F46" s="199"/>
      <c r="G46" s="198">
        <v>1293</v>
      </c>
      <c r="H46" s="195"/>
      <c r="I46" s="198">
        <v>1029</v>
      </c>
      <c r="J46" s="201"/>
      <c r="K46" s="201"/>
    </row>
    <row r="47" spans="1:13" ht="22.5" customHeight="1" x14ac:dyDescent="0.45">
      <c r="A47" s="206" t="s">
        <v>9</v>
      </c>
      <c r="B47" s="195"/>
      <c r="C47" s="214">
        <f>SUM(C40:C46)</f>
        <v>198123</v>
      </c>
      <c r="D47" s="195"/>
      <c r="E47" s="214">
        <f>SUM(E40:E46)</f>
        <v>193694</v>
      </c>
      <c r="F47" s="199"/>
      <c r="G47" s="214">
        <f>SUM(G40:G46)</f>
        <v>188429</v>
      </c>
      <c r="H47" s="215"/>
      <c r="I47" s="214">
        <f>SUM(I40:I46)</f>
        <v>184910</v>
      </c>
    </row>
    <row r="48" spans="1:13" ht="22.5" customHeight="1" x14ac:dyDescent="0.45">
      <c r="A48" s="206"/>
      <c r="B48" s="195"/>
      <c r="C48" s="215"/>
      <c r="D48" s="195"/>
      <c r="E48" s="215"/>
      <c r="F48" s="199"/>
      <c r="G48" s="215"/>
      <c r="H48" s="215"/>
      <c r="I48" s="215"/>
    </row>
    <row r="49" spans="1:11" ht="22.5" customHeight="1" x14ac:dyDescent="0.45">
      <c r="A49" s="216" t="s">
        <v>47</v>
      </c>
      <c r="B49" s="195"/>
      <c r="C49" s="215"/>
      <c r="D49" s="195"/>
      <c r="E49" s="215"/>
      <c r="F49" s="199"/>
      <c r="G49" s="215"/>
      <c r="H49" s="215"/>
      <c r="I49" s="215"/>
    </row>
    <row r="50" spans="1:11" ht="22.5" customHeight="1" x14ac:dyDescent="0.45">
      <c r="A50" s="248" t="s">
        <v>168</v>
      </c>
      <c r="B50" s="195"/>
      <c r="C50" s="157">
        <v>1435</v>
      </c>
      <c r="D50" s="195"/>
      <c r="E50" s="157">
        <v>1749</v>
      </c>
      <c r="F50" s="199"/>
      <c r="G50" s="157">
        <v>1435</v>
      </c>
      <c r="H50" s="157"/>
      <c r="I50" s="157">
        <v>1749</v>
      </c>
      <c r="J50" s="201"/>
      <c r="K50" s="201"/>
    </row>
    <row r="51" spans="1:11" ht="22.5" customHeight="1" x14ac:dyDescent="0.45">
      <c r="A51" s="147" t="s">
        <v>169</v>
      </c>
      <c r="B51" s="195"/>
      <c r="C51" s="157"/>
      <c r="D51" s="195"/>
      <c r="E51" s="157"/>
      <c r="F51" s="199"/>
      <c r="G51" s="157"/>
      <c r="H51" s="157"/>
      <c r="I51" s="157"/>
      <c r="J51" s="201"/>
      <c r="K51" s="201"/>
    </row>
    <row r="52" spans="1:11" ht="22.5" customHeight="1" x14ac:dyDescent="0.45">
      <c r="A52" s="147" t="s">
        <v>170</v>
      </c>
      <c r="B52"/>
      <c r="C52" s="157">
        <v>62857</v>
      </c>
      <c r="D52" s="195"/>
      <c r="E52" s="157">
        <v>58038</v>
      </c>
      <c r="F52" s="199"/>
      <c r="G52" s="157">
        <v>62857</v>
      </c>
      <c r="H52" s="157"/>
      <c r="I52" s="157">
        <v>58038</v>
      </c>
      <c r="J52" s="201"/>
      <c r="K52" s="201"/>
    </row>
    <row r="53" spans="1:11" ht="22.5" customHeight="1" x14ac:dyDescent="0.45">
      <c r="A53" s="217" t="s">
        <v>48</v>
      </c>
      <c r="B53" s="195"/>
      <c r="C53" s="214">
        <f>SUM(C50:C52)</f>
        <v>64292</v>
      </c>
      <c r="D53" s="195"/>
      <c r="E53" s="214">
        <f>SUM(E50:E52)</f>
        <v>59787</v>
      </c>
      <c r="F53" s="199"/>
      <c r="G53" s="214">
        <f>SUM(G50:G52)</f>
        <v>64292</v>
      </c>
      <c r="H53" s="215"/>
      <c r="I53" s="214">
        <f>SUM(I50:I52)</f>
        <v>59787</v>
      </c>
    </row>
    <row r="54" spans="1:11" ht="9" customHeight="1" x14ac:dyDescent="0.45">
      <c r="A54" s="217"/>
      <c r="B54" s="195"/>
      <c r="C54" s="215"/>
      <c r="D54" s="195"/>
      <c r="E54" s="215"/>
      <c r="F54" s="199"/>
      <c r="G54" s="215"/>
      <c r="H54" s="215"/>
      <c r="I54" s="215"/>
    </row>
    <row r="55" spans="1:11" ht="22.5" customHeight="1" x14ac:dyDescent="0.45">
      <c r="A55" s="218" t="s">
        <v>49</v>
      </c>
      <c r="B55" s="195"/>
      <c r="C55" s="219">
        <f>C47+C53</f>
        <v>262415</v>
      </c>
      <c r="D55" s="195"/>
      <c r="E55" s="219">
        <f>E47+E53</f>
        <v>253481</v>
      </c>
      <c r="F55" s="199"/>
      <c r="G55" s="219">
        <f>G47+G53</f>
        <v>252721</v>
      </c>
      <c r="H55" s="215"/>
      <c r="I55" s="219">
        <f>I47+I53</f>
        <v>244697</v>
      </c>
    </row>
    <row r="56" spans="1:11" ht="9" customHeight="1" x14ac:dyDescent="0.45">
      <c r="A56" s="200"/>
      <c r="B56" s="195"/>
      <c r="C56" s="198"/>
      <c r="D56" s="195"/>
      <c r="E56" s="198"/>
      <c r="F56" s="199"/>
      <c r="G56" s="198"/>
      <c r="H56" s="198"/>
      <c r="I56" s="198"/>
    </row>
    <row r="57" spans="1:11" ht="22.5" customHeight="1" x14ac:dyDescent="0.45">
      <c r="A57" s="197" t="s">
        <v>10</v>
      </c>
      <c r="B57" s="195"/>
      <c r="C57" s="198"/>
      <c r="D57" s="195"/>
      <c r="E57" s="198"/>
      <c r="F57" s="199"/>
      <c r="G57" s="198"/>
      <c r="H57" s="198"/>
      <c r="I57" s="198"/>
    </row>
    <row r="58" spans="1:11" ht="22.5" customHeight="1" x14ac:dyDescent="0.45">
      <c r="A58" s="204" t="s">
        <v>30</v>
      </c>
      <c r="B58" s="195"/>
      <c r="C58" s="198"/>
      <c r="D58" s="195"/>
      <c r="E58" s="198"/>
      <c r="F58" s="199"/>
      <c r="G58" s="198"/>
      <c r="H58" s="198"/>
      <c r="I58" s="198"/>
    </row>
    <row r="59" spans="1:11" ht="22.5" customHeight="1" x14ac:dyDescent="0.45">
      <c r="A59" s="204" t="s">
        <v>31</v>
      </c>
      <c r="B59" s="195"/>
      <c r="C59" s="198"/>
      <c r="D59" s="195"/>
      <c r="E59" s="198"/>
      <c r="F59" s="199"/>
      <c r="G59" s="198"/>
      <c r="H59" s="198"/>
      <c r="I59" s="198"/>
    </row>
    <row r="60" spans="1:11" ht="22.5" customHeight="1" thickBot="1" x14ac:dyDescent="0.5">
      <c r="A60" s="212" t="s">
        <v>171</v>
      </c>
      <c r="B60" s="195"/>
      <c r="C60" s="220">
        <v>142628</v>
      </c>
      <c r="D60" s="195"/>
      <c r="E60" s="220">
        <v>142628</v>
      </c>
      <c r="F60" s="199"/>
      <c r="G60" s="220">
        <v>142628</v>
      </c>
      <c r="H60" s="198"/>
      <c r="I60" s="220">
        <v>142628</v>
      </c>
      <c r="J60" s="201"/>
      <c r="K60" s="201"/>
    </row>
    <row r="61" spans="1:11" ht="22.5" customHeight="1" thickTop="1" x14ac:dyDescent="0.45">
      <c r="A61" s="204" t="s">
        <v>32</v>
      </c>
      <c r="B61" s="195"/>
      <c r="C61" s="198"/>
      <c r="D61" s="195"/>
      <c r="E61" s="198"/>
      <c r="F61" s="199"/>
      <c r="G61" s="198"/>
      <c r="H61" s="198"/>
      <c r="I61" s="198"/>
      <c r="J61" s="201"/>
      <c r="K61" s="201"/>
    </row>
    <row r="62" spans="1:11" ht="22.5" customHeight="1" x14ac:dyDescent="0.45">
      <c r="A62" s="212" t="s">
        <v>171</v>
      </c>
      <c r="B62" s="195"/>
      <c r="C62" s="198">
        <v>142628</v>
      </c>
      <c r="D62" s="195"/>
      <c r="E62" s="198">
        <v>142628</v>
      </c>
      <c r="F62" s="199"/>
      <c r="G62" s="198">
        <v>142628</v>
      </c>
      <c r="H62" s="198"/>
      <c r="I62" s="198">
        <v>142628</v>
      </c>
      <c r="J62" s="201"/>
      <c r="K62" s="201"/>
    </row>
    <row r="63" spans="1:11" ht="22.5" customHeight="1" x14ac:dyDescent="0.45">
      <c r="A63" s="204" t="s">
        <v>172</v>
      </c>
      <c r="B63" s="195"/>
      <c r="C63" s="198"/>
      <c r="D63" s="195"/>
      <c r="E63" s="198"/>
      <c r="F63" s="199"/>
      <c r="G63" s="198"/>
      <c r="H63" s="198"/>
      <c r="I63" s="198"/>
      <c r="J63" s="201"/>
      <c r="K63" s="201"/>
    </row>
    <row r="64" spans="1:11" ht="22.5" customHeight="1" x14ac:dyDescent="0.45">
      <c r="A64" s="204" t="s">
        <v>51</v>
      </c>
      <c r="B64" s="195"/>
      <c r="C64" s="198">
        <v>286487</v>
      </c>
      <c r="D64" s="195"/>
      <c r="E64" s="198">
        <v>286487</v>
      </c>
      <c r="F64" s="199"/>
      <c r="G64" s="198">
        <v>286487</v>
      </c>
      <c r="H64" s="198"/>
      <c r="I64" s="198">
        <v>286487</v>
      </c>
      <c r="J64" s="201"/>
      <c r="K64" s="201"/>
    </row>
    <row r="65" spans="1:14" ht="22.5" customHeight="1" x14ac:dyDescent="0.45">
      <c r="A65" s="204" t="s">
        <v>11</v>
      </c>
      <c r="B65" s="195"/>
      <c r="C65" s="198"/>
      <c r="D65" s="195"/>
      <c r="E65" s="198"/>
      <c r="F65" s="199"/>
      <c r="G65" s="198"/>
      <c r="H65" s="198"/>
      <c r="I65" s="198"/>
      <c r="J65" s="201"/>
      <c r="K65" s="201"/>
    </row>
    <row r="66" spans="1:14" ht="22.5" customHeight="1" x14ac:dyDescent="0.45">
      <c r="A66" s="221" t="s">
        <v>52</v>
      </c>
      <c r="B66" s="195"/>
      <c r="C66" s="198"/>
      <c r="D66" s="195"/>
      <c r="E66" s="198"/>
      <c r="F66" s="199"/>
      <c r="G66" s="198"/>
      <c r="H66" s="198"/>
      <c r="I66" s="198"/>
      <c r="J66" s="201"/>
      <c r="K66" s="201"/>
    </row>
    <row r="67" spans="1:14" ht="22.5" customHeight="1" x14ac:dyDescent="0.45">
      <c r="A67" s="221" t="s">
        <v>55</v>
      </c>
      <c r="B67" s="195"/>
      <c r="C67" s="198">
        <v>14300</v>
      </c>
      <c r="D67" s="195"/>
      <c r="E67" s="198">
        <v>14300</v>
      </c>
      <c r="F67" s="199"/>
      <c r="G67" s="198">
        <v>14300</v>
      </c>
      <c r="H67" s="198"/>
      <c r="I67" s="198">
        <v>14300</v>
      </c>
      <c r="J67" s="201"/>
      <c r="K67" s="201"/>
    </row>
    <row r="68" spans="1:14" ht="22.5" customHeight="1" x14ac:dyDescent="0.45">
      <c r="A68" s="221" t="s">
        <v>53</v>
      </c>
      <c r="B68" s="195"/>
      <c r="C68" s="222">
        <f>E68+'PL 5-6 '!D72</f>
        <v>901658</v>
      </c>
      <c r="D68" s="195"/>
      <c r="E68" s="222">
        <v>879154</v>
      </c>
      <c r="F68" s="199"/>
      <c r="G68" s="213">
        <f>I68+'PL 5-6 '!H72</f>
        <v>935336</v>
      </c>
      <c r="H68" s="198"/>
      <c r="I68" s="213">
        <v>905096</v>
      </c>
      <c r="J68" s="201"/>
      <c r="K68" s="201"/>
      <c r="L68" s="213"/>
    </row>
    <row r="69" spans="1:14" ht="22.5" customHeight="1" x14ac:dyDescent="0.45">
      <c r="A69" s="221" t="s">
        <v>86</v>
      </c>
      <c r="B69" s="195"/>
      <c r="C69" s="238">
        <v>-9913</v>
      </c>
      <c r="D69" s="195"/>
      <c r="E69" s="222">
        <v>-14450</v>
      </c>
      <c r="F69" s="199"/>
      <c r="G69" s="213">
        <v>0</v>
      </c>
      <c r="H69" s="198"/>
      <c r="I69" s="213">
        <v>0</v>
      </c>
      <c r="J69" s="201"/>
      <c r="K69" s="201"/>
    </row>
    <row r="70" spans="1:14" ht="22.5" customHeight="1" x14ac:dyDescent="0.45">
      <c r="A70" s="206" t="s">
        <v>12</v>
      </c>
      <c r="B70" s="195"/>
      <c r="C70" s="214">
        <f>SUM(C61:C69)</f>
        <v>1335160</v>
      </c>
      <c r="D70" s="195"/>
      <c r="E70" s="214">
        <f>SUM(E61:E69)</f>
        <v>1308119</v>
      </c>
      <c r="F70" s="199"/>
      <c r="G70" s="214">
        <f>SUM(G61:G69)</f>
        <v>1378751</v>
      </c>
      <c r="H70" s="215"/>
      <c r="I70" s="214">
        <f>SUM(I61:I69)</f>
        <v>1348511</v>
      </c>
    </row>
    <row r="71" spans="1:14" ht="9" customHeight="1" x14ac:dyDescent="0.45">
      <c r="A71" s="200"/>
      <c r="B71" s="195"/>
      <c r="C71" s="198"/>
      <c r="D71" s="195"/>
      <c r="E71" s="198"/>
      <c r="F71" s="199"/>
      <c r="G71" s="198"/>
      <c r="H71" s="198"/>
      <c r="I71" s="198"/>
    </row>
    <row r="72" spans="1:14" ht="25.5" customHeight="1" thickBot="1" x14ac:dyDescent="0.5">
      <c r="A72" s="206" t="s">
        <v>13</v>
      </c>
      <c r="B72" s="195"/>
      <c r="C72" s="223">
        <f>C70+C55</f>
        <v>1597575</v>
      </c>
      <c r="D72" s="195"/>
      <c r="E72" s="223">
        <f>E70+E55</f>
        <v>1561600</v>
      </c>
      <c r="F72" s="199"/>
      <c r="G72" s="223">
        <f>G70+G55</f>
        <v>1631472</v>
      </c>
      <c r="H72" s="215"/>
      <c r="I72" s="223">
        <f>I70+I55</f>
        <v>1593208</v>
      </c>
      <c r="J72" s="203"/>
      <c r="K72" s="203"/>
      <c r="L72" s="203"/>
      <c r="M72" s="203"/>
      <c r="N72" s="203"/>
    </row>
    <row r="73" spans="1:14" ht="22.5" customHeight="1" thickTop="1" x14ac:dyDescent="0.45">
      <c r="A73" s="206"/>
      <c r="B73" s="195"/>
      <c r="C73" s="215"/>
      <c r="D73" s="195"/>
      <c r="E73" s="215"/>
      <c r="F73" s="199"/>
      <c r="G73" s="215"/>
      <c r="H73" s="215"/>
      <c r="I73" s="215"/>
      <c r="K73" s="157"/>
    </row>
    <row r="75" spans="1:14" ht="22.5" customHeight="1" x14ac:dyDescent="0.45">
      <c r="C75" s="224">
        <f>C72-C29</f>
        <v>0</v>
      </c>
      <c r="D75" s="224">
        <f t="shared" ref="D75:I75" si="0">D72-D29</f>
        <v>0</v>
      </c>
      <c r="E75" s="224">
        <f t="shared" si="0"/>
        <v>0</v>
      </c>
      <c r="F75" s="224">
        <f t="shared" si="0"/>
        <v>0</v>
      </c>
      <c r="G75" s="224">
        <f t="shared" si="0"/>
        <v>0</v>
      </c>
      <c r="H75" s="224">
        <f t="shared" si="0"/>
        <v>0</v>
      </c>
      <c r="I75" s="224">
        <f t="shared" si="0"/>
        <v>0</v>
      </c>
    </row>
  </sheetData>
  <mergeCells count="6">
    <mergeCell ref="C38:I38"/>
    <mergeCell ref="C4:E4"/>
    <mergeCell ref="G4:I4"/>
    <mergeCell ref="C8:I8"/>
    <mergeCell ref="C34:E34"/>
    <mergeCell ref="G34:I34"/>
  </mergeCells>
  <phoneticPr fontId="6" type="noConversion"/>
  <printOptions horizontalCentered="1"/>
  <pageMargins left="0.8" right="0.8" top="0.48" bottom="0.5" header="0.5" footer="0.5"/>
  <pageSetup paperSize="9" scale="81" firstPageNumber="3" orientation="portrait" useFirstPageNumber="1" r:id="rId1"/>
  <headerFooter>
    <oddFooter xml:space="preserve">&amp;L  หมายเหตุประกอบงบการเงินเป็นส่วนหนึ่งของงบการเงินนี้
&amp;C&amp;P&amp;R&amp;"Angsana New,Italic"
</oddFooter>
  </headerFooter>
  <rowBreaks count="2" manualBreakCount="2">
    <brk id="30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view="pageBreakPreview" zoomScale="90" zoomScaleNormal="100" zoomScaleSheetLayoutView="90" workbookViewId="0">
      <selection activeCell="D80" sqref="D80"/>
    </sheetView>
  </sheetViews>
  <sheetFormatPr defaultRowHeight="22.5" customHeight="1" x14ac:dyDescent="0.45"/>
  <cols>
    <col min="1" max="1" width="46" style="48" customWidth="1"/>
    <col min="2" max="2" width="10.42578125" style="33" bestFit="1" customWidth="1"/>
    <col min="3" max="3" width="1.140625" style="33" customWidth="1"/>
    <col min="4" max="4" width="11.7109375" style="33" customWidth="1"/>
    <col min="5" max="5" width="1.140625" style="33" customWidth="1"/>
    <col min="6" max="6" width="11.7109375" style="33" customWidth="1"/>
    <col min="7" max="7" width="1.140625" style="33" customWidth="1"/>
    <col min="8" max="8" width="11.7109375" style="46" customWidth="1"/>
    <col min="9" max="9" width="1.140625" style="46" customWidth="1"/>
    <col min="10" max="10" width="11.7109375" style="46" customWidth="1"/>
    <col min="11" max="11" width="14.140625" style="46" customWidth="1"/>
    <col min="12" max="12" width="9.140625" style="46" customWidth="1"/>
    <col min="13" max="256" width="9.140625" style="46"/>
    <col min="257" max="257" width="46" style="46" customWidth="1"/>
    <col min="258" max="258" width="9" style="46" customWidth="1"/>
    <col min="259" max="259" width="1.140625" style="46" customWidth="1"/>
    <col min="260" max="260" width="11.7109375" style="46" customWidth="1"/>
    <col min="261" max="261" width="1.140625" style="46" customWidth="1"/>
    <col min="262" max="262" width="11.7109375" style="46" customWidth="1"/>
    <col min="263" max="263" width="1.140625" style="46" customWidth="1"/>
    <col min="264" max="264" width="11.7109375" style="46" customWidth="1"/>
    <col min="265" max="265" width="1.140625" style="46" customWidth="1"/>
    <col min="266" max="266" width="11.7109375" style="46" customWidth="1"/>
    <col min="267" max="267" width="14.5703125" style="46" bestFit="1" customWidth="1"/>
    <col min="268" max="268" width="9.140625" style="46" customWidth="1"/>
    <col min="269" max="512" width="9.140625" style="46"/>
    <col min="513" max="513" width="46" style="46" customWidth="1"/>
    <col min="514" max="514" width="9" style="46" customWidth="1"/>
    <col min="515" max="515" width="1.140625" style="46" customWidth="1"/>
    <col min="516" max="516" width="11.7109375" style="46" customWidth="1"/>
    <col min="517" max="517" width="1.140625" style="46" customWidth="1"/>
    <col min="518" max="518" width="11.7109375" style="46" customWidth="1"/>
    <col min="519" max="519" width="1.140625" style="46" customWidth="1"/>
    <col min="520" max="520" width="11.7109375" style="46" customWidth="1"/>
    <col min="521" max="521" width="1.140625" style="46" customWidth="1"/>
    <col min="522" max="522" width="11.7109375" style="46" customWidth="1"/>
    <col min="523" max="523" width="14.5703125" style="46" bestFit="1" customWidth="1"/>
    <col min="524" max="524" width="9.140625" style="46" customWidth="1"/>
    <col min="525" max="768" width="9.140625" style="46"/>
    <col min="769" max="769" width="46" style="46" customWidth="1"/>
    <col min="770" max="770" width="9" style="46" customWidth="1"/>
    <col min="771" max="771" width="1.140625" style="46" customWidth="1"/>
    <col min="772" max="772" width="11.7109375" style="46" customWidth="1"/>
    <col min="773" max="773" width="1.140625" style="46" customWidth="1"/>
    <col min="774" max="774" width="11.7109375" style="46" customWidth="1"/>
    <col min="775" max="775" width="1.140625" style="46" customWidth="1"/>
    <col min="776" max="776" width="11.7109375" style="46" customWidth="1"/>
    <col min="777" max="777" width="1.140625" style="46" customWidth="1"/>
    <col min="778" max="778" width="11.7109375" style="46" customWidth="1"/>
    <col min="779" max="779" width="14.5703125" style="46" bestFit="1" customWidth="1"/>
    <col min="780" max="780" width="9.140625" style="46" customWidth="1"/>
    <col min="781" max="1024" width="9.140625" style="46"/>
    <col min="1025" max="1025" width="46" style="46" customWidth="1"/>
    <col min="1026" max="1026" width="9" style="46" customWidth="1"/>
    <col min="1027" max="1027" width="1.140625" style="46" customWidth="1"/>
    <col min="1028" max="1028" width="11.7109375" style="46" customWidth="1"/>
    <col min="1029" max="1029" width="1.140625" style="46" customWidth="1"/>
    <col min="1030" max="1030" width="11.7109375" style="46" customWidth="1"/>
    <col min="1031" max="1031" width="1.140625" style="46" customWidth="1"/>
    <col min="1032" max="1032" width="11.7109375" style="46" customWidth="1"/>
    <col min="1033" max="1033" width="1.140625" style="46" customWidth="1"/>
    <col min="1034" max="1034" width="11.7109375" style="46" customWidth="1"/>
    <col min="1035" max="1035" width="14.5703125" style="46" bestFit="1" customWidth="1"/>
    <col min="1036" max="1036" width="9.140625" style="46" customWidth="1"/>
    <col min="1037" max="1280" width="9.140625" style="46"/>
    <col min="1281" max="1281" width="46" style="46" customWidth="1"/>
    <col min="1282" max="1282" width="9" style="46" customWidth="1"/>
    <col min="1283" max="1283" width="1.140625" style="46" customWidth="1"/>
    <col min="1284" max="1284" width="11.7109375" style="46" customWidth="1"/>
    <col min="1285" max="1285" width="1.140625" style="46" customWidth="1"/>
    <col min="1286" max="1286" width="11.7109375" style="46" customWidth="1"/>
    <col min="1287" max="1287" width="1.140625" style="46" customWidth="1"/>
    <col min="1288" max="1288" width="11.7109375" style="46" customWidth="1"/>
    <col min="1289" max="1289" width="1.140625" style="46" customWidth="1"/>
    <col min="1290" max="1290" width="11.7109375" style="46" customWidth="1"/>
    <col min="1291" max="1291" width="14.5703125" style="46" bestFit="1" customWidth="1"/>
    <col min="1292" max="1292" width="9.140625" style="46" customWidth="1"/>
    <col min="1293" max="1536" width="9.140625" style="46"/>
    <col min="1537" max="1537" width="46" style="46" customWidth="1"/>
    <col min="1538" max="1538" width="9" style="46" customWidth="1"/>
    <col min="1539" max="1539" width="1.140625" style="46" customWidth="1"/>
    <col min="1540" max="1540" width="11.7109375" style="46" customWidth="1"/>
    <col min="1541" max="1541" width="1.140625" style="46" customWidth="1"/>
    <col min="1542" max="1542" width="11.7109375" style="46" customWidth="1"/>
    <col min="1543" max="1543" width="1.140625" style="46" customWidth="1"/>
    <col min="1544" max="1544" width="11.7109375" style="46" customWidth="1"/>
    <col min="1545" max="1545" width="1.140625" style="46" customWidth="1"/>
    <col min="1546" max="1546" width="11.7109375" style="46" customWidth="1"/>
    <col min="1547" max="1547" width="14.5703125" style="46" bestFit="1" customWidth="1"/>
    <col min="1548" max="1548" width="9.140625" style="46" customWidth="1"/>
    <col min="1549" max="1792" width="9.140625" style="46"/>
    <col min="1793" max="1793" width="46" style="46" customWidth="1"/>
    <col min="1794" max="1794" width="9" style="46" customWidth="1"/>
    <col min="1795" max="1795" width="1.140625" style="46" customWidth="1"/>
    <col min="1796" max="1796" width="11.7109375" style="46" customWidth="1"/>
    <col min="1797" max="1797" width="1.140625" style="46" customWidth="1"/>
    <col min="1798" max="1798" width="11.7109375" style="46" customWidth="1"/>
    <col min="1799" max="1799" width="1.140625" style="46" customWidth="1"/>
    <col min="1800" max="1800" width="11.7109375" style="46" customWidth="1"/>
    <col min="1801" max="1801" width="1.140625" style="46" customWidth="1"/>
    <col min="1802" max="1802" width="11.7109375" style="46" customWidth="1"/>
    <col min="1803" max="1803" width="14.5703125" style="46" bestFit="1" customWidth="1"/>
    <col min="1804" max="1804" width="9.140625" style="46" customWidth="1"/>
    <col min="1805" max="2048" width="9.140625" style="46"/>
    <col min="2049" max="2049" width="46" style="46" customWidth="1"/>
    <col min="2050" max="2050" width="9" style="46" customWidth="1"/>
    <col min="2051" max="2051" width="1.140625" style="46" customWidth="1"/>
    <col min="2052" max="2052" width="11.7109375" style="46" customWidth="1"/>
    <col min="2053" max="2053" width="1.140625" style="46" customWidth="1"/>
    <col min="2054" max="2054" width="11.7109375" style="46" customWidth="1"/>
    <col min="2055" max="2055" width="1.140625" style="46" customWidth="1"/>
    <col min="2056" max="2056" width="11.7109375" style="46" customWidth="1"/>
    <col min="2057" max="2057" width="1.140625" style="46" customWidth="1"/>
    <col min="2058" max="2058" width="11.7109375" style="46" customWidth="1"/>
    <col min="2059" max="2059" width="14.5703125" style="46" bestFit="1" customWidth="1"/>
    <col min="2060" max="2060" width="9.140625" style="46" customWidth="1"/>
    <col min="2061" max="2304" width="9.140625" style="46"/>
    <col min="2305" max="2305" width="46" style="46" customWidth="1"/>
    <col min="2306" max="2306" width="9" style="46" customWidth="1"/>
    <col min="2307" max="2307" width="1.140625" style="46" customWidth="1"/>
    <col min="2308" max="2308" width="11.7109375" style="46" customWidth="1"/>
    <col min="2309" max="2309" width="1.140625" style="46" customWidth="1"/>
    <col min="2310" max="2310" width="11.7109375" style="46" customWidth="1"/>
    <col min="2311" max="2311" width="1.140625" style="46" customWidth="1"/>
    <col min="2312" max="2312" width="11.7109375" style="46" customWidth="1"/>
    <col min="2313" max="2313" width="1.140625" style="46" customWidth="1"/>
    <col min="2314" max="2314" width="11.7109375" style="46" customWidth="1"/>
    <col min="2315" max="2315" width="14.5703125" style="46" bestFit="1" customWidth="1"/>
    <col min="2316" max="2316" width="9.140625" style="46" customWidth="1"/>
    <col min="2317" max="2560" width="9.140625" style="46"/>
    <col min="2561" max="2561" width="46" style="46" customWidth="1"/>
    <col min="2562" max="2562" width="9" style="46" customWidth="1"/>
    <col min="2563" max="2563" width="1.140625" style="46" customWidth="1"/>
    <col min="2564" max="2564" width="11.7109375" style="46" customWidth="1"/>
    <col min="2565" max="2565" width="1.140625" style="46" customWidth="1"/>
    <col min="2566" max="2566" width="11.7109375" style="46" customWidth="1"/>
    <col min="2567" max="2567" width="1.140625" style="46" customWidth="1"/>
    <col min="2568" max="2568" width="11.7109375" style="46" customWidth="1"/>
    <col min="2569" max="2569" width="1.140625" style="46" customWidth="1"/>
    <col min="2570" max="2570" width="11.7109375" style="46" customWidth="1"/>
    <col min="2571" max="2571" width="14.5703125" style="46" bestFit="1" customWidth="1"/>
    <col min="2572" max="2572" width="9.140625" style="46" customWidth="1"/>
    <col min="2573" max="2816" width="9.140625" style="46"/>
    <col min="2817" max="2817" width="46" style="46" customWidth="1"/>
    <col min="2818" max="2818" width="9" style="46" customWidth="1"/>
    <col min="2819" max="2819" width="1.140625" style="46" customWidth="1"/>
    <col min="2820" max="2820" width="11.7109375" style="46" customWidth="1"/>
    <col min="2821" max="2821" width="1.140625" style="46" customWidth="1"/>
    <col min="2822" max="2822" width="11.7109375" style="46" customWidth="1"/>
    <col min="2823" max="2823" width="1.140625" style="46" customWidth="1"/>
    <col min="2824" max="2824" width="11.7109375" style="46" customWidth="1"/>
    <col min="2825" max="2825" width="1.140625" style="46" customWidth="1"/>
    <col min="2826" max="2826" width="11.7109375" style="46" customWidth="1"/>
    <col min="2827" max="2827" width="14.5703125" style="46" bestFit="1" customWidth="1"/>
    <col min="2828" max="2828" width="9.140625" style="46" customWidth="1"/>
    <col min="2829" max="3072" width="9.140625" style="46"/>
    <col min="3073" max="3073" width="46" style="46" customWidth="1"/>
    <col min="3074" max="3074" width="9" style="46" customWidth="1"/>
    <col min="3075" max="3075" width="1.140625" style="46" customWidth="1"/>
    <col min="3076" max="3076" width="11.7109375" style="46" customWidth="1"/>
    <col min="3077" max="3077" width="1.140625" style="46" customWidth="1"/>
    <col min="3078" max="3078" width="11.7109375" style="46" customWidth="1"/>
    <col min="3079" max="3079" width="1.140625" style="46" customWidth="1"/>
    <col min="3080" max="3080" width="11.7109375" style="46" customWidth="1"/>
    <col min="3081" max="3081" width="1.140625" style="46" customWidth="1"/>
    <col min="3082" max="3082" width="11.7109375" style="46" customWidth="1"/>
    <col min="3083" max="3083" width="14.5703125" style="46" bestFit="1" customWidth="1"/>
    <col min="3084" max="3084" width="9.140625" style="46" customWidth="1"/>
    <col min="3085" max="3328" width="9.140625" style="46"/>
    <col min="3329" max="3329" width="46" style="46" customWidth="1"/>
    <col min="3330" max="3330" width="9" style="46" customWidth="1"/>
    <col min="3331" max="3331" width="1.140625" style="46" customWidth="1"/>
    <col min="3332" max="3332" width="11.7109375" style="46" customWidth="1"/>
    <col min="3333" max="3333" width="1.140625" style="46" customWidth="1"/>
    <col min="3334" max="3334" width="11.7109375" style="46" customWidth="1"/>
    <col min="3335" max="3335" width="1.140625" style="46" customWidth="1"/>
    <col min="3336" max="3336" width="11.7109375" style="46" customWidth="1"/>
    <col min="3337" max="3337" width="1.140625" style="46" customWidth="1"/>
    <col min="3338" max="3338" width="11.7109375" style="46" customWidth="1"/>
    <col min="3339" max="3339" width="14.5703125" style="46" bestFit="1" customWidth="1"/>
    <col min="3340" max="3340" width="9.140625" style="46" customWidth="1"/>
    <col min="3341" max="3584" width="9.140625" style="46"/>
    <col min="3585" max="3585" width="46" style="46" customWidth="1"/>
    <col min="3586" max="3586" width="9" style="46" customWidth="1"/>
    <col min="3587" max="3587" width="1.140625" style="46" customWidth="1"/>
    <col min="3588" max="3588" width="11.7109375" style="46" customWidth="1"/>
    <col min="3589" max="3589" width="1.140625" style="46" customWidth="1"/>
    <col min="3590" max="3590" width="11.7109375" style="46" customWidth="1"/>
    <col min="3591" max="3591" width="1.140625" style="46" customWidth="1"/>
    <col min="3592" max="3592" width="11.7109375" style="46" customWidth="1"/>
    <col min="3593" max="3593" width="1.140625" style="46" customWidth="1"/>
    <col min="3594" max="3594" width="11.7109375" style="46" customWidth="1"/>
    <col min="3595" max="3595" width="14.5703125" style="46" bestFit="1" customWidth="1"/>
    <col min="3596" max="3596" width="9.140625" style="46" customWidth="1"/>
    <col min="3597" max="3840" width="9.140625" style="46"/>
    <col min="3841" max="3841" width="46" style="46" customWidth="1"/>
    <col min="3842" max="3842" width="9" style="46" customWidth="1"/>
    <col min="3843" max="3843" width="1.140625" style="46" customWidth="1"/>
    <col min="3844" max="3844" width="11.7109375" style="46" customWidth="1"/>
    <col min="3845" max="3845" width="1.140625" style="46" customWidth="1"/>
    <col min="3846" max="3846" width="11.7109375" style="46" customWidth="1"/>
    <col min="3847" max="3847" width="1.140625" style="46" customWidth="1"/>
    <col min="3848" max="3848" width="11.7109375" style="46" customWidth="1"/>
    <col min="3849" max="3849" width="1.140625" style="46" customWidth="1"/>
    <col min="3850" max="3850" width="11.7109375" style="46" customWidth="1"/>
    <col min="3851" max="3851" width="14.5703125" style="46" bestFit="1" customWidth="1"/>
    <col min="3852" max="3852" width="9.140625" style="46" customWidth="1"/>
    <col min="3853" max="4096" width="9.140625" style="46"/>
    <col min="4097" max="4097" width="46" style="46" customWidth="1"/>
    <col min="4098" max="4098" width="9" style="46" customWidth="1"/>
    <col min="4099" max="4099" width="1.140625" style="46" customWidth="1"/>
    <col min="4100" max="4100" width="11.7109375" style="46" customWidth="1"/>
    <col min="4101" max="4101" width="1.140625" style="46" customWidth="1"/>
    <col min="4102" max="4102" width="11.7109375" style="46" customWidth="1"/>
    <col min="4103" max="4103" width="1.140625" style="46" customWidth="1"/>
    <col min="4104" max="4104" width="11.7109375" style="46" customWidth="1"/>
    <col min="4105" max="4105" width="1.140625" style="46" customWidth="1"/>
    <col min="4106" max="4106" width="11.7109375" style="46" customWidth="1"/>
    <col min="4107" max="4107" width="14.5703125" style="46" bestFit="1" customWidth="1"/>
    <col min="4108" max="4108" width="9.140625" style="46" customWidth="1"/>
    <col min="4109" max="4352" width="9.140625" style="46"/>
    <col min="4353" max="4353" width="46" style="46" customWidth="1"/>
    <col min="4354" max="4354" width="9" style="46" customWidth="1"/>
    <col min="4355" max="4355" width="1.140625" style="46" customWidth="1"/>
    <col min="4356" max="4356" width="11.7109375" style="46" customWidth="1"/>
    <col min="4357" max="4357" width="1.140625" style="46" customWidth="1"/>
    <col min="4358" max="4358" width="11.7109375" style="46" customWidth="1"/>
    <col min="4359" max="4359" width="1.140625" style="46" customWidth="1"/>
    <col min="4360" max="4360" width="11.7109375" style="46" customWidth="1"/>
    <col min="4361" max="4361" width="1.140625" style="46" customWidth="1"/>
    <col min="4362" max="4362" width="11.7109375" style="46" customWidth="1"/>
    <col min="4363" max="4363" width="14.5703125" style="46" bestFit="1" customWidth="1"/>
    <col min="4364" max="4364" width="9.140625" style="46" customWidth="1"/>
    <col min="4365" max="4608" width="9.140625" style="46"/>
    <col min="4609" max="4609" width="46" style="46" customWidth="1"/>
    <col min="4610" max="4610" width="9" style="46" customWidth="1"/>
    <col min="4611" max="4611" width="1.140625" style="46" customWidth="1"/>
    <col min="4612" max="4612" width="11.7109375" style="46" customWidth="1"/>
    <col min="4613" max="4613" width="1.140625" style="46" customWidth="1"/>
    <col min="4614" max="4614" width="11.7109375" style="46" customWidth="1"/>
    <col min="4615" max="4615" width="1.140625" style="46" customWidth="1"/>
    <col min="4616" max="4616" width="11.7109375" style="46" customWidth="1"/>
    <col min="4617" max="4617" width="1.140625" style="46" customWidth="1"/>
    <col min="4618" max="4618" width="11.7109375" style="46" customWidth="1"/>
    <col min="4619" max="4619" width="14.5703125" style="46" bestFit="1" customWidth="1"/>
    <col min="4620" max="4620" width="9.140625" style="46" customWidth="1"/>
    <col min="4621" max="4864" width="9.140625" style="46"/>
    <col min="4865" max="4865" width="46" style="46" customWidth="1"/>
    <col min="4866" max="4866" width="9" style="46" customWidth="1"/>
    <col min="4867" max="4867" width="1.140625" style="46" customWidth="1"/>
    <col min="4868" max="4868" width="11.7109375" style="46" customWidth="1"/>
    <col min="4869" max="4869" width="1.140625" style="46" customWidth="1"/>
    <col min="4870" max="4870" width="11.7109375" style="46" customWidth="1"/>
    <col min="4871" max="4871" width="1.140625" style="46" customWidth="1"/>
    <col min="4872" max="4872" width="11.7109375" style="46" customWidth="1"/>
    <col min="4873" max="4873" width="1.140625" style="46" customWidth="1"/>
    <col min="4874" max="4874" width="11.7109375" style="46" customWidth="1"/>
    <col min="4875" max="4875" width="14.5703125" style="46" bestFit="1" customWidth="1"/>
    <col min="4876" max="4876" width="9.140625" style="46" customWidth="1"/>
    <col min="4877" max="5120" width="9.140625" style="46"/>
    <col min="5121" max="5121" width="46" style="46" customWidth="1"/>
    <col min="5122" max="5122" width="9" style="46" customWidth="1"/>
    <col min="5123" max="5123" width="1.140625" style="46" customWidth="1"/>
    <col min="5124" max="5124" width="11.7109375" style="46" customWidth="1"/>
    <col min="5125" max="5125" width="1.140625" style="46" customWidth="1"/>
    <col min="5126" max="5126" width="11.7109375" style="46" customWidth="1"/>
    <col min="5127" max="5127" width="1.140625" style="46" customWidth="1"/>
    <col min="5128" max="5128" width="11.7109375" style="46" customWidth="1"/>
    <col min="5129" max="5129" width="1.140625" style="46" customWidth="1"/>
    <col min="5130" max="5130" width="11.7109375" style="46" customWidth="1"/>
    <col min="5131" max="5131" width="14.5703125" style="46" bestFit="1" customWidth="1"/>
    <col min="5132" max="5132" width="9.140625" style="46" customWidth="1"/>
    <col min="5133" max="5376" width="9.140625" style="46"/>
    <col min="5377" max="5377" width="46" style="46" customWidth="1"/>
    <col min="5378" max="5378" width="9" style="46" customWidth="1"/>
    <col min="5379" max="5379" width="1.140625" style="46" customWidth="1"/>
    <col min="5380" max="5380" width="11.7109375" style="46" customWidth="1"/>
    <col min="5381" max="5381" width="1.140625" style="46" customWidth="1"/>
    <col min="5382" max="5382" width="11.7109375" style="46" customWidth="1"/>
    <col min="5383" max="5383" width="1.140625" style="46" customWidth="1"/>
    <col min="5384" max="5384" width="11.7109375" style="46" customWidth="1"/>
    <col min="5385" max="5385" width="1.140625" style="46" customWidth="1"/>
    <col min="5386" max="5386" width="11.7109375" style="46" customWidth="1"/>
    <col min="5387" max="5387" width="14.5703125" style="46" bestFit="1" customWidth="1"/>
    <col min="5388" max="5388" width="9.140625" style="46" customWidth="1"/>
    <col min="5389" max="5632" width="9.140625" style="46"/>
    <col min="5633" max="5633" width="46" style="46" customWidth="1"/>
    <col min="5634" max="5634" width="9" style="46" customWidth="1"/>
    <col min="5635" max="5635" width="1.140625" style="46" customWidth="1"/>
    <col min="5636" max="5636" width="11.7109375" style="46" customWidth="1"/>
    <col min="5637" max="5637" width="1.140625" style="46" customWidth="1"/>
    <col min="5638" max="5638" width="11.7109375" style="46" customWidth="1"/>
    <col min="5639" max="5639" width="1.140625" style="46" customWidth="1"/>
    <col min="5640" max="5640" width="11.7109375" style="46" customWidth="1"/>
    <col min="5641" max="5641" width="1.140625" style="46" customWidth="1"/>
    <col min="5642" max="5642" width="11.7109375" style="46" customWidth="1"/>
    <col min="5643" max="5643" width="14.5703125" style="46" bestFit="1" customWidth="1"/>
    <col min="5644" max="5644" width="9.140625" style="46" customWidth="1"/>
    <col min="5645" max="5888" width="9.140625" style="46"/>
    <col min="5889" max="5889" width="46" style="46" customWidth="1"/>
    <col min="5890" max="5890" width="9" style="46" customWidth="1"/>
    <col min="5891" max="5891" width="1.140625" style="46" customWidth="1"/>
    <col min="5892" max="5892" width="11.7109375" style="46" customWidth="1"/>
    <col min="5893" max="5893" width="1.140625" style="46" customWidth="1"/>
    <col min="5894" max="5894" width="11.7109375" style="46" customWidth="1"/>
    <col min="5895" max="5895" width="1.140625" style="46" customWidth="1"/>
    <col min="5896" max="5896" width="11.7109375" style="46" customWidth="1"/>
    <col min="5897" max="5897" width="1.140625" style="46" customWidth="1"/>
    <col min="5898" max="5898" width="11.7109375" style="46" customWidth="1"/>
    <col min="5899" max="5899" width="14.5703125" style="46" bestFit="1" customWidth="1"/>
    <col min="5900" max="5900" width="9.140625" style="46" customWidth="1"/>
    <col min="5901" max="6144" width="9.140625" style="46"/>
    <col min="6145" max="6145" width="46" style="46" customWidth="1"/>
    <col min="6146" max="6146" width="9" style="46" customWidth="1"/>
    <col min="6147" max="6147" width="1.140625" style="46" customWidth="1"/>
    <col min="6148" max="6148" width="11.7109375" style="46" customWidth="1"/>
    <col min="6149" max="6149" width="1.140625" style="46" customWidth="1"/>
    <col min="6150" max="6150" width="11.7109375" style="46" customWidth="1"/>
    <col min="6151" max="6151" width="1.140625" style="46" customWidth="1"/>
    <col min="6152" max="6152" width="11.7109375" style="46" customWidth="1"/>
    <col min="6153" max="6153" width="1.140625" style="46" customWidth="1"/>
    <col min="6154" max="6154" width="11.7109375" style="46" customWidth="1"/>
    <col min="6155" max="6155" width="14.5703125" style="46" bestFit="1" customWidth="1"/>
    <col min="6156" max="6156" width="9.140625" style="46" customWidth="1"/>
    <col min="6157" max="6400" width="9.140625" style="46"/>
    <col min="6401" max="6401" width="46" style="46" customWidth="1"/>
    <col min="6402" max="6402" width="9" style="46" customWidth="1"/>
    <col min="6403" max="6403" width="1.140625" style="46" customWidth="1"/>
    <col min="6404" max="6404" width="11.7109375" style="46" customWidth="1"/>
    <col min="6405" max="6405" width="1.140625" style="46" customWidth="1"/>
    <col min="6406" max="6406" width="11.7109375" style="46" customWidth="1"/>
    <col min="6407" max="6407" width="1.140625" style="46" customWidth="1"/>
    <col min="6408" max="6408" width="11.7109375" style="46" customWidth="1"/>
    <col min="6409" max="6409" width="1.140625" style="46" customWidth="1"/>
    <col min="6410" max="6410" width="11.7109375" style="46" customWidth="1"/>
    <col min="6411" max="6411" width="14.5703125" style="46" bestFit="1" customWidth="1"/>
    <col min="6412" max="6412" width="9.140625" style="46" customWidth="1"/>
    <col min="6413" max="6656" width="9.140625" style="46"/>
    <col min="6657" max="6657" width="46" style="46" customWidth="1"/>
    <col min="6658" max="6658" width="9" style="46" customWidth="1"/>
    <col min="6659" max="6659" width="1.140625" style="46" customWidth="1"/>
    <col min="6660" max="6660" width="11.7109375" style="46" customWidth="1"/>
    <col min="6661" max="6661" width="1.140625" style="46" customWidth="1"/>
    <col min="6662" max="6662" width="11.7109375" style="46" customWidth="1"/>
    <col min="6663" max="6663" width="1.140625" style="46" customWidth="1"/>
    <col min="6664" max="6664" width="11.7109375" style="46" customWidth="1"/>
    <col min="6665" max="6665" width="1.140625" style="46" customWidth="1"/>
    <col min="6666" max="6666" width="11.7109375" style="46" customWidth="1"/>
    <col min="6667" max="6667" width="14.5703125" style="46" bestFit="1" customWidth="1"/>
    <col min="6668" max="6668" width="9.140625" style="46" customWidth="1"/>
    <col min="6669" max="6912" width="9.140625" style="46"/>
    <col min="6913" max="6913" width="46" style="46" customWidth="1"/>
    <col min="6914" max="6914" width="9" style="46" customWidth="1"/>
    <col min="6915" max="6915" width="1.140625" style="46" customWidth="1"/>
    <col min="6916" max="6916" width="11.7109375" style="46" customWidth="1"/>
    <col min="6917" max="6917" width="1.140625" style="46" customWidth="1"/>
    <col min="6918" max="6918" width="11.7109375" style="46" customWidth="1"/>
    <col min="6919" max="6919" width="1.140625" style="46" customWidth="1"/>
    <col min="6920" max="6920" width="11.7109375" style="46" customWidth="1"/>
    <col min="6921" max="6921" width="1.140625" style="46" customWidth="1"/>
    <col min="6922" max="6922" width="11.7109375" style="46" customWidth="1"/>
    <col min="6923" max="6923" width="14.5703125" style="46" bestFit="1" customWidth="1"/>
    <col min="6924" max="6924" width="9.140625" style="46" customWidth="1"/>
    <col min="6925" max="7168" width="9.140625" style="46"/>
    <col min="7169" max="7169" width="46" style="46" customWidth="1"/>
    <col min="7170" max="7170" width="9" style="46" customWidth="1"/>
    <col min="7171" max="7171" width="1.140625" style="46" customWidth="1"/>
    <col min="7172" max="7172" width="11.7109375" style="46" customWidth="1"/>
    <col min="7173" max="7173" width="1.140625" style="46" customWidth="1"/>
    <col min="7174" max="7174" width="11.7109375" style="46" customWidth="1"/>
    <col min="7175" max="7175" width="1.140625" style="46" customWidth="1"/>
    <col min="7176" max="7176" width="11.7109375" style="46" customWidth="1"/>
    <col min="7177" max="7177" width="1.140625" style="46" customWidth="1"/>
    <col min="7178" max="7178" width="11.7109375" style="46" customWidth="1"/>
    <col min="7179" max="7179" width="14.5703125" style="46" bestFit="1" customWidth="1"/>
    <col min="7180" max="7180" width="9.140625" style="46" customWidth="1"/>
    <col min="7181" max="7424" width="9.140625" style="46"/>
    <col min="7425" max="7425" width="46" style="46" customWidth="1"/>
    <col min="7426" max="7426" width="9" style="46" customWidth="1"/>
    <col min="7427" max="7427" width="1.140625" style="46" customWidth="1"/>
    <col min="7428" max="7428" width="11.7109375" style="46" customWidth="1"/>
    <col min="7429" max="7429" width="1.140625" style="46" customWidth="1"/>
    <col min="7430" max="7430" width="11.7109375" style="46" customWidth="1"/>
    <col min="7431" max="7431" width="1.140625" style="46" customWidth="1"/>
    <col min="7432" max="7432" width="11.7109375" style="46" customWidth="1"/>
    <col min="7433" max="7433" width="1.140625" style="46" customWidth="1"/>
    <col min="7434" max="7434" width="11.7109375" style="46" customWidth="1"/>
    <col min="7435" max="7435" width="14.5703125" style="46" bestFit="1" customWidth="1"/>
    <col min="7436" max="7436" width="9.140625" style="46" customWidth="1"/>
    <col min="7437" max="7680" width="9.140625" style="46"/>
    <col min="7681" max="7681" width="46" style="46" customWidth="1"/>
    <col min="7682" max="7682" width="9" style="46" customWidth="1"/>
    <col min="7683" max="7683" width="1.140625" style="46" customWidth="1"/>
    <col min="7684" max="7684" width="11.7109375" style="46" customWidth="1"/>
    <col min="7685" max="7685" width="1.140625" style="46" customWidth="1"/>
    <col min="7686" max="7686" width="11.7109375" style="46" customWidth="1"/>
    <col min="7687" max="7687" width="1.140625" style="46" customWidth="1"/>
    <col min="7688" max="7688" width="11.7109375" style="46" customWidth="1"/>
    <col min="7689" max="7689" width="1.140625" style="46" customWidth="1"/>
    <col min="7690" max="7690" width="11.7109375" style="46" customWidth="1"/>
    <col min="7691" max="7691" width="14.5703125" style="46" bestFit="1" customWidth="1"/>
    <col min="7692" max="7692" width="9.140625" style="46" customWidth="1"/>
    <col min="7693" max="7936" width="9.140625" style="46"/>
    <col min="7937" max="7937" width="46" style="46" customWidth="1"/>
    <col min="7938" max="7938" width="9" style="46" customWidth="1"/>
    <col min="7939" max="7939" width="1.140625" style="46" customWidth="1"/>
    <col min="7940" max="7940" width="11.7109375" style="46" customWidth="1"/>
    <col min="7941" max="7941" width="1.140625" style="46" customWidth="1"/>
    <col min="7942" max="7942" width="11.7109375" style="46" customWidth="1"/>
    <col min="7943" max="7943" width="1.140625" style="46" customWidth="1"/>
    <col min="7944" max="7944" width="11.7109375" style="46" customWidth="1"/>
    <col min="7945" max="7945" width="1.140625" style="46" customWidth="1"/>
    <col min="7946" max="7946" width="11.7109375" style="46" customWidth="1"/>
    <col min="7947" max="7947" width="14.5703125" style="46" bestFit="1" customWidth="1"/>
    <col min="7948" max="7948" width="9.140625" style="46" customWidth="1"/>
    <col min="7949" max="8192" width="9.140625" style="46"/>
    <col min="8193" max="8193" width="46" style="46" customWidth="1"/>
    <col min="8194" max="8194" width="9" style="46" customWidth="1"/>
    <col min="8195" max="8195" width="1.140625" style="46" customWidth="1"/>
    <col min="8196" max="8196" width="11.7109375" style="46" customWidth="1"/>
    <col min="8197" max="8197" width="1.140625" style="46" customWidth="1"/>
    <col min="8198" max="8198" width="11.7109375" style="46" customWidth="1"/>
    <col min="8199" max="8199" width="1.140625" style="46" customWidth="1"/>
    <col min="8200" max="8200" width="11.7109375" style="46" customWidth="1"/>
    <col min="8201" max="8201" width="1.140625" style="46" customWidth="1"/>
    <col min="8202" max="8202" width="11.7109375" style="46" customWidth="1"/>
    <col min="8203" max="8203" width="14.5703125" style="46" bestFit="1" customWidth="1"/>
    <col min="8204" max="8204" width="9.140625" style="46" customWidth="1"/>
    <col min="8205" max="8448" width="9.140625" style="46"/>
    <col min="8449" max="8449" width="46" style="46" customWidth="1"/>
    <col min="8450" max="8450" width="9" style="46" customWidth="1"/>
    <col min="8451" max="8451" width="1.140625" style="46" customWidth="1"/>
    <col min="8452" max="8452" width="11.7109375" style="46" customWidth="1"/>
    <col min="8453" max="8453" width="1.140625" style="46" customWidth="1"/>
    <col min="8454" max="8454" width="11.7109375" style="46" customWidth="1"/>
    <col min="8455" max="8455" width="1.140625" style="46" customWidth="1"/>
    <col min="8456" max="8456" width="11.7109375" style="46" customWidth="1"/>
    <col min="8457" max="8457" width="1.140625" style="46" customWidth="1"/>
    <col min="8458" max="8458" width="11.7109375" style="46" customWidth="1"/>
    <col min="8459" max="8459" width="14.5703125" style="46" bestFit="1" customWidth="1"/>
    <col min="8460" max="8460" width="9.140625" style="46" customWidth="1"/>
    <col min="8461" max="8704" width="9.140625" style="46"/>
    <col min="8705" max="8705" width="46" style="46" customWidth="1"/>
    <col min="8706" max="8706" width="9" style="46" customWidth="1"/>
    <col min="8707" max="8707" width="1.140625" style="46" customWidth="1"/>
    <col min="8708" max="8708" width="11.7109375" style="46" customWidth="1"/>
    <col min="8709" max="8709" width="1.140625" style="46" customWidth="1"/>
    <col min="8710" max="8710" width="11.7109375" style="46" customWidth="1"/>
    <col min="8711" max="8711" width="1.140625" style="46" customWidth="1"/>
    <col min="8712" max="8712" width="11.7109375" style="46" customWidth="1"/>
    <col min="8713" max="8713" width="1.140625" style="46" customWidth="1"/>
    <col min="8714" max="8714" width="11.7109375" style="46" customWidth="1"/>
    <col min="8715" max="8715" width="14.5703125" style="46" bestFit="1" customWidth="1"/>
    <col min="8716" max="8716" width="9.140625" style="46" customWidth="1"/>
    <col min="8717" max="8960" width="9.140625" style="46"/>
    <col min="8961" max="8961" width="46" style="46" customWidth="1"/>
    <col min="8962" max="8962" width="9" style="46" customWidth="1"/>
    <col min="8963" max="8963" width="1.140625" style="46" customWidth="1"/>
    <col min="8964" max="8964" width="11.7109375" style="46" customWidth="1"/>
    <col min="8965" max="8965" width="1.140625" style="46" customWidth="1"/>
    <col min="8966" max="8966" width="11.7109375" style="46" customWidth="1"/>
    <col min="8967" max="8967" width="1.140625" style="46" customWidth="1"/>
    <col min="8968" max="8968" width="11.7109375" style="46" customWidth="1"/>
    <col min="8969" max="8969" width="1.140625" style="46" customWidth="1"/>
    <col min="8970" max="8970" width="11.7109375" style="46" customWidth="1"/>
    <col min="8971" max="8971" width="14.5703125" style="46" bestFit="1" customWidth="1"/>
    <col min="8972" max="8972" width="9.140625" style="46" customWidth="1"/>
    <col min="8973" max="9216" width="9.140625" style="46"/>
    <col min="9217" max="9217" width="46" style="46" customWidth="1"/>
    <col min="9218" max="9218" width="9" style="46" customWidth="1"/>
    <col min="9219" max="9219" width="1.140625" style="46" customWidth="1"/>
    <col min="9220" max="9220" width="11.7109375" style="46" customWidth="1"/>
    <col min="9221" max="9221" width="1.140625" style="46" customWidth="1"/>
    <col min="9222" max="9222" width="11.7109375" style="46" customWidth="1"/>
    <col min="9223" max="9223" width="1.140625" style="46" customWidth="1"/>
    <col min="9224" max="9224" width="11.7109375" style="46" customWidth="1"/>
    <col min="9225" max="9225" width="1.140625" style="46" customWidth="1"/>
    <col min="9226" max="9226" width="11.7109375" style="46" customWidth="1"/>
    <col min="9227" max="9227" width="14.5703125" style="46" bestFit="1" customWidth="1"/>
    <col min="9228" max="9228" width="9.140625" style="46" customWidth="1"/>
    <col min="9229" max="9472" width="9.140625" style="46"/>
    <col min="9473" max="9473" width="46" style="46" customWidth="1"/>
    <col min="9474" max="9474" width="9" style="46" customWidth="1"/>
    <col min="9475" max="9475" width="1.140625" style="46" customWidth="1"/>
    <col min="9476" max="9476" width="11.7109375" style="46" customWidth="1"/>
    <col min="9477" max="9477" width="1.140625" style="46" customWidth="1"/>
    <col min="9478" max="9478" width="11.7109375" style="46" customWidth="1"/>
    <col min="9479" max="9479" width="1.140625" style="46" customWidth="1"/>
    <col min="9480" max="9480" width="11.7109375" style="46" customWidth="1"/>
    <col min="9481" max="9481" width="1.140625" style="46" customWidth="1"/>
    <col min="9482" max="9482" width="11.7109375" style="46" customWidth="1"/>
    <col min="9483" max="9483" width="14.5703125" style="46" bestFit="1" customWidth="1"/>
    <col min="9484" max="9484" width="9.140625" style="46" customWidth="1"/>
    <col min="9485" max="9728" width="9.140625" style="46"/>
    <col min="9729" max="9729" width="46" style="46" customWidth="1"/>
    <col min="9730" max="9730" width="9" style="46" customWidth="1"/>
    <col min="9731" max="9731" width="1.140625" style="46" customWidth="1"/>
    <col min="9732" max="9732" width="11.7109375" style="46" customWidth="1"/>
    <col min="9733" max="9733" width="1.140625" style="46" customWidth="1"/>
    <col min="9734" max="9734" width="11.7109375" style="46" customWidth="1"/>
    <col min="9735" max="9735" width="1.140625" style="46" customWidth="1"/>
    <col min="9736" max="9736" width="11.7109375" style="46" customWidth="1"/>
    <col min="9737" max="9737" width="1.140625" style="46" customWidth="1"/>
    <col min="9738" max="9738" width="11.7109375" style="46" customWidth="1"/>
    <col min="9739" max="9739" width="14.5703125" style="46" bestFit="1" customWidth="1"/>
    <col min="9740" max="9740" width="9.140625" style="46" customWidth="1"/>
    <col min="9741" max="9984" width="9.140625" style="46"/>
    <col min="9985" max="9985" width="46" style="46" customWidth="1"/>
    <col min="9986" max="9986" width="9" style="46" customWidth="1"/>
    <col min="9987" max="9987" width="1.140625" style="46" customWidth="1"/>
    <col min="9988" max="9988" width="11.7109375" style="46" customWidth="1"/>
    <col min="9989" max="9989" width="1.140625" style="46" customWidth="1"/>
    <col min="9990" max="9990" width="11.7109375" style="46" customWidth="1"/>
    <col min="9991" max="9991" width="1.140625" style="46" customWidth="1"/>
    <col min="9992" max="9992" width="11.7109375" style="46" customWidth="1"/>
    <col min="9993" max="9993" width="1.140625" style="46" customWidth="1"/>
    <col min="9994" max="9994" width="11.7109375" style="46" customWidth="1"/>
    <col min="9995" max="9995" width="14.5703125" style="46" bestFit="1" customWidth="1"/>
    <col min="9996" max="9996" width="9.140625" style="46" customWidth="1"/>
    <col min="9997" max="10240" width="9.140625" style="46"/>
    <col min="10241" max="10241" width="46" style="46" customWidth="1"/>
    <col min="10242" max="10242" width="9" style="46" customWidth="1"/>
    <col min="10243" max="10243" width="1.140625" style="46" customWidth="1"/>
    <col min="10244" max="10244" width="11.7109375" style="46" customWidth="1"/>
    <col min="10245" max="10245" width="1.140625" style="46" customWidth="1"/>
    <col min="10246" max="10246" width="11.7109375" style="46" customWidth="1"/>
    <col min="10247" max="10247" width="1.140625" style="46" customWidth="1"/>
    <col min="10248" max="10248" width="11.7109375" style="46" customWidth="1"/>
    <col min="10249" max="10249" width="1.140625" style="46" customWidth="1"/>
    <col min="10250" max="10250" width="11.7109375" style="46" customWidth="1"/>
    <col min="10251" max="10251" width="14.5703125" style="46" bestFit="1" customWidth="1"/>
    <col min="10252" max="10252" width="9.140625" style="46" customWidth="1"/>
    <col min="10253" max="10496" width="9.140625" style="46"/>
    <col min="10497" max="10497" width="46" style="46" customWidth="1"/>
    <col min="10498" max="10498" width="9" style="46" customWidth="1"/>
    <col min="10499" max="10499" width="1.140625" style="46" customWidth="1"/>
    <col min="10500" max="10500" width="11.7109375" style="46" customWidth="1"/>
    <col min="10501" max="10501" width="1.140625" style="46" customWidth="1"/>
    <col min="10502" max="10502" width="11.7109375" style="46" customWidth="1"/>
    <col min="10503" max="10503" width="1.140625" style="46" customWidth="1"/>
    <col min="10504" max="10504" width="11.7109375" style="46" customWidth="1"/>
    <col min="10505" max="10505" width="1.140625" style="46" customWidth="1"/>
    <col min="10506" max="10506" width="11.7109375" style="46" customWidth="1"/>
    <col min="10507" max="10507" width="14.5703125" style="46" bestFit="1" customWidth="1"/>
    <col min="10508" max="10508" width="9.140625" style="46" customWidth="1"/>
    <col min="10509" max="10752" width="9.140625" style="46"/>
    <col min="10753" max="10753" width="46" style="46" customWidth="1"/>
    <col min="10754" max="10754" width="9" style="46" customWidth="1"/>
    <col min="10755" max="10755" width="1.140625" style="46" customWidth="1"/>
    <col min="10756" max="10756" width="11.7109375" style="46" customWidth="1"/>
    <col min="10757" max="10757" width="1.140625" style="46" customWidth="1"/>
    <col min="10758" max="10758" width="11.7109375" style="46" customWidth="1"/>
    <col min="10759" max="10759" width="1.140625" style="46" customWidth="1"/>
    <col min="10760" max="10760" width="11.7109375" style="46" customWidth="1"/>
    <col min="10761" max="10761" width="1.140625" style="46" customWidth="1"/>
    <col min="10762" max="10762" width="11.7109375" style="46" customWidth="1"/>
    <col min="10763" max="10763" width="14.5703125" style="46" bestFit="1" customWidth="1"/>
    <col min="10764" max="10764" width="9.140625" style="46" customWidth="1"/>
    <col min="10765" max="11008" width="9.140625" style="46"/>
    <col min="11009" max="11009" width="46" style="46" customWidth="1"/>
    <col min="11010" max="11010" width="9" style="46" customWidth="1"/>
    <col min="11011" max="11011" width="1.140625" style="46" customWidth="1"/>
    <col min="11012" max="11012" width="11.7109375" style="46" customWidth="1"/>
    <col min="11013" max="11013" width="1.140625" style="46" customWidth="1"/>
    <col min="11014" max="11014" width="11.7109375" style="46" customWidth="1"/>
    <col min="11015" max="11015" width="1.140625" style="46" customWidth="1"/>
    <col min="11016" max="11016" width="11.7109375" style="46" customWidth="1"/>
    <col min="11017" max="11017" width="1.140625" style="46" customWidth="1"/>
    <col min="11018" max="11018" width="11.7109375" style="46" customWidth="1"/>
    <col min="11019" max="11019" width="14.5703125" style="46" bestFit="1" customWidth="1"/>
    <col min="11020" max="11020" width="9.140625" style="46" customWidth="1"/>
    <col min="11021" max="11264" width="9.140625" style="46"/>
    <col min="11265" max="11265" width="46" style="46" customWidth="1"/>
    <col min="11266" max="11266" width="9" style="46" customWidth="1"/>
    <col min="11267" max="11267" width="1.140625" style="46" customWidth="1"/>
    <col min="11268" max="11268" width="11.7109375" style="46" customWidth="1"/>
    <col min="11269" max="11269" width="1.140625" style="46" customWidth="1"/>
    <col min="11270" max="11270" width="11.7109375" style="46" customWidth="1"/>
    <col min="11271" max="11271" width="1.140625" style="46" customWidth="1"/>
    <col min="11272" max="11272" width="11.7109375" style="46" customWidth="1"/>
    <col min="11273" max="11273" width="1.140625" style="46" customWidth="1"/>
    <col min="11274" max="11274" width="11.7109375" style="46" customWidth="1"/>
    <col min="11275" max="11275" width="14.5703125" style="46" bestFit="1" customWidth="1"/>
    <col min="11276" max="11276" width="9.140625" style="46" customWidth="1"/>
    <col min="11277" max="11520" width="9.140625" style="46"/>
    <col min="11521" max="11521" width="46" style="46" customWidth="1"/>
    <col min="11522" max="11522" width="9" style="46" customWidth="1"/>
    <col min="11523" max="11523" width="1.140625" style="46" customWidth="1"/>
    <col min="11524" max="11524" width="11.7109375" style="46" customWidth="1"/>
    <col min="11525" max="11525" width="1.140625" style="46" customWidth="1"/>
    <col min="11526" max="11526" width="11.7109375" style="46" customWidth="1"/>
    <col min="11527" max="11527" width="1.140625" style="46" customWidth="1"/>
    <col min="11528" max="11528" width="11.7109375" style="46" customWidth="1"/>
    <col min="11529" max="11529" width="1.140625" style="46" customWidth="1"/>
    <col min="11530" max="11530" width="11.7109375" style="46" customWidth="1"/>
    <col min="11531" max="11531" width="14.5703125" style="46" bestFit="1" customWidth="1"/>
    <col min="11532" max="11532" width="9.140625" style="46" customWidth="1"/>
    <col min="11533" max="11776" width="9.140625" style="46"/>
    <col min="11777" max="11777" width="46" style="46" customWidth="1"/>
    <col min="11778" max="11778" width="9" style="46" customWidth="1"/>
    <col min="11779" max="11779" width="1.140625" style="46" customWidth="1"/>
    <col min="11780" max="11780" width="11.7109375" style="46" customWidth="1"/>
    <col min="11781" max="11781" width="1.140625" style="46" customWidth="1"/>
    <col min="11782" max="11782" width="11.7109375" style="46" customWidth="1"/>
    <col min="11783" max="11783" width="1.140625" style="46" customWidth="1"/>
    <col min="11784" max="11784" width="11.7109375" style="46" customWidth="1"/>
    <col min="11785" max="11785" width="1.140625" style="46" customWidth="1"/>
    <col min="11786" max="11786" width="11.7109375" style="46" customWidth="1"/>
    <col min="11787" max="11787" width="14.5703125" style="46" bestFit="1" customWidth="1"/>
    <col min="11788" max="11788" width="9.140625" style="46" customWidth="1"/>
    <col min="11789" max="12032" width="9.140625" style="46"/>
    <col min="12033" max="12033" width="46" style="46" customWidth="1"/>
    <col min="12034" max="12034" width="9" style="46" customWidth="1"/>
    <col min="12035" max="12035" width="1.140625" style="46" customWidth="1"/>
    <col min="12036" max="12036" width="11.7109375" style="46" customWidth="1"/>
    <col min="12037" max="12037" width="1.140625" style="46" customWidth="1"/>
    <col min="12038" max="12038" width="11.7109375" style="46" customWidth="1"/>
    <col min="12039" max="12039" width="1.140625" style="46" customWidth="1"/>
    <col min="12040" max="12040" width="11.7109375" style="46" customWidth="1"/>
    <col min="12041" max="12041" width="1.140625" style="46" customWidth="1"/>
    <col min="12042" max="12042" width="11.7109375" style="46" customWidth="1"/>
    <col min="12043" max="12043" width="14.5703125" style="46" bestFit="1" customWidth="1"/>
    <col min="12044" max="12044" width="9.140625" style="46" customWidth="1"/>
    <col min="12045" max="12288" width="9.140625" style="46"/>
    <col min="12289" max="12289" width="46" style="46" customWidth="1"/>
    <col min="12290" max="12290" width="9" style="46" customWidth="1"/>
    <col min="12291" max="12291" width="1.140625" style="46" customWidth="1"/>
    <col min="12292" max="12292" width="11.7109375" style="46" customWidth="1"/>
    <col min="12293" max="12293" width="1.140625" style="46" customWidth="1"/>
    <col min="12294" max="12294" width="11.7109375" style="46" customWidth="1"/>
    <col min="12295" max="12295" width="1.140625" style="46" customWidth="1"/>
    <col min="12296" max="12296" width="11.7109375" style="46" customWidth="1"/>
    <col min="12297" max="12297" width="1.140625" style="46" customWidth="1"/>
    <col min="12298" max="12298" width="11.7109375" style="46" customWidth="1"/>
    <col min="12299" max="12299" width="14.5703125" style="46" bestFit="1" customWidth="1"/>
    <col min="12300" max="12300" width="9.140625" style="46" customWidth="1"/>
    <col min="12301" max="12544" width="9.140625" style="46"/>
    <col min="12545" max="12545" width="46" style="46" customWidth="1"/>
    <col min="12546" max="12546" width="9" style="46" customWidth="1"/>
    <col min="12547" max="12547" width="1.140625" style="46" customWidth="1"/>
    <col min="12548" max="12548" width="11.7109375" style="46" customWidth="1"/>
    <col min="12549" max="12549" width="1.140625" style="46" customWidth="1"/>
    <col min="12550" max="12550" width="11.7109375" style="46" customWidth="1"/>
    <col min="12551" max="12551" width="1.140625" style="46" customWidth="1"/>
    <col min="12552" max="12552" width="11.7109375" style="46" customWidth="1"/>
    <col min="12553" max="12553" width="1.140625" style="46" customWidth="1"/>
    <col min="12554" max="12554" width="11.7109375" style="46" customWidth="1"/>
    <col min="12555" max="12555" width="14.5703125" style="46" bestFit="1" customWidth="1"/>
    <col min="12556" max="12556" width="9.140625" style="46" customWidth="1"/>
    <col min="12557" max="12800" width="9.140625" style="46"/>
    <col min="12801" max="12801" width="46" style="46" customWidth="1"/>
    <col min="12802" max="12802" width="9" style="46" customWidth="1"/>
    <col min="12803" max="12803" width="1.140625" style="46" customWidth="1"/>
    <col min="12804" max="12804" width="11.7109375" style="46" customWidth="1"/>
    <col min="12805" max="12805" width="1.140625" style="46" customWidth="1"/>
    <col min="12806" max="12806" width="11.7109375" style="46" customWidth="1"/>
    <col min="12807" max="12807" width="1.140625" style="46" customWidth="1"/>
    <col min="12808" max="12808" width="11.7109375" style="46" customWidth="1"/>
    <col min="12809" max="12809" width="1.140625" style="46" customWidth="1"/>
    <col min="12810" max="12810" width="11.7109375" style="46" customWidth="1"/>
    <col min="12811" max="12811" width="14.5703125" style="46" bestFit="1" customWidth="1"/>
    <col min="12812" max="12812" width="9.140625" style="46" customWidth="1"/>
    <col min="12813" max="13056" width="9.140625" style="46"/>
    <col min="13057" max="13057" width="46" style="46" customWidth="1"/>
    <col min="13058" max="13058" width="9" style="46" customWidth="1"/>
    <col min="13059" max="13059" width="1.140625" style="46" customWidth="1"/>
    <col min="13060" max="13060" width="11.7109375" style="46" customWidth="1"/>
    <col min="13061" max="13061" width="1.140625" style="46" customWidth="1"/>
    <col min="13062" max="13062" width="11.7109375" style="46" customWidth="1"/>
    <col min="13063" max="13063" width="1.140625" style="46" customWidth="1"/>
    <col min="13064" max="13064" width="11.7109375" style="46" customWidth="1"/>
    <col min="13065" max="13065" width="1.140625" style="46" customWidth="1"/>
    <col min="13066" max="13066" width="11.7109375" style="46" customWidth="1"/>
    <col min="13067" max="13067" width="14.5703125" style="46" bestFit="1" customWidth="1"/>
    <col min="13068" max="13068" width="9.140625" style="46" customWidth="1"/>
    <col min="13069" max="13312" width="9.140625" style="46"/>
    <col min="13313" max="13313" width="46" style="46" customWidth="1"/>
    <col min="13314" max="13314" width="9" style="46" customWidth="1"/>
    <col min="13315" max="13315" width="1.140625" style="46" customWidth="1"/>
    <col min="13316" max="13316" width="11.7109375" style="46" customWidth="1"/>
    <col min="13317" max="13317" width="1.140625" style="46" customWidth="1"/>
    <col min="13318" max="13318" width="11.7109375" style="46" customWidth="1"/>
    <col min="13319" max="13319" width="1.140625" style="46" customWidth="1"/>
    <col min="13320" max="13320" width="11.7109375" style="46" customWidth="1"/>
    <col min="13321" max="13321" width="1.140625" style="46" customWidth="1"/>
    <col min="13322" max="13322" width="11.7109375" style="46" customWidth="1"/>
    <col min="13323" max="13323" width="14.5703125" style="46" bestFit="1" customWidth="1"/>
    <col min="13324" max="13324" width="9.140625" style="46" customWidth="1"/>
    <col min="13325" max="13568" width="9.140625" style="46"/>
    <col min="13569" max="13569" width="46" style="46" customWidth="1"/>
    <col min="13570" max="13570" width="9" style="46" customWidth="1"/>
    <col min="13571" max="13571" width="1.140625" style="46" customWidth="1"/>
    <col min="13572" max="13572" width="11.7109375" style="46" customWidth="1"/>
    <col min="13573" max="13573" width="1.140625" style="46" customWidth="1"/>
    <col min="13574" max="13574" width="11.7109375" style="46" customWidth="1"/>
    <col min="13575" max="13575" width="1.140625" style="46" customWidth="1"/>
    <col min="13576" max="13576" width="11.7109375" style="46" customWidth="1"/>
    <col min="13577" max="13577" width="1.140625" style="46" customWidth="1"/>
    <col min="13578" max="13578" width="11.7109375" style="46" customWidth="1"/>
    <col min="13579" max="13579" width="14.5703125" style="46" bestFit="1" customWidth="1"/>
    <col min="13580" max="13580" width="9.140625" style="46" customWidth="1"/>
    <col min="13581" max="13824" width="9.140625" style="46"/>
    <col min="13825" max="13825" width="46" style="46" customWidth="1"/>
    <col min="13826" max="13826" width="9" style="46" customWidth="1"/>
    <col min="13827" max="13827" width="1.140625" style="46" customWidth="1"/>
    <col min="13828" max="13828" width="11.7109375" style="46" customWidth="1"/>
    <col min="13829" max="13829" width="1.140625" style="46" customWidth="1"/>
    <col min="13830" max="13830" width="11.7109375" style="46" customWidth="1"/>
    <col min="13831" max="13831" width="1.140625" style="46" customWidth="1"/>
    <col min="13832" max="13832" width="11.7109375" style="46" customWidth="1"/>
    <col min="13833" max="13833" width="1.140625" style="46" customWidth="1"/>
    <col min="13834" max="13834" width="11.7109375" style="46" customWidth="1"/>
    <col min="13835" max="13835" width="14.5703125" style="46" bestFit="1" customWidth="1"/>
    <col min="13836" max="13836" width="9.140625" style="46" customWidth="1"/>
    <col min="13837" max="14080" width="9.140625" style="46"/>
    <col min="14081" max="14081" width="46" style="46" customWidth="1"/>
    <col min="14082" max="14082" width="9" style="46" customWidth="1"/>
    <col min="14083" max="14083" width="1.140625" style="46" customWidth="1"/>
    <col min="14084" max="14084" width="11.7109375" style="46" customWidth="1"/>
    <col min="14085" max="14085" width="1.140625" style="46" customWidth="1"/>
    <col min="14086" max="14086" width="11.7109375" style="46" customWidth="1"/>
    <col min="14087" max="14087" width="1.140625" style="46" customWidth="1"/>
    <col min="14088" max="14088" width="11.7109375" style="46" customWidth="1"/>
    <col min="14089" max="14089" width="1.140625" style="46" customWidth="1"/>
    <col min="14090" max="14090" width="11.7109375" style="46" customWidth="1"/>
    <col min="14091" max="14091" width="14.5703125" style="46" bestFit="1" customWidth="1"/>
    <col min="14092" max="14092" width="9.140625" style="46" customWidth="1"/>
    <col min="14093" max="14336" width="9.140625" style="46"/>
    <col min="14337" max="14337" width="46" style="46" customWidth="1"/>
    <col min="14338" max="14338" width="9" style="46" customWidth="1"/>
    <col min="14339" max="14339" width="1.140625" style="46" customWidth="1"/>
    <col min="14340" max="14340" width="11.7109375" style="46" customWidth="1"/>
    <col min="14341" max="14341" width="1.140625" style="46" customWidth="1"/>
    <col min="14342" max="14342" width="11.7109375" style="46" customWidth="1"/>
    <col min="14343" max="14343" width="1.140625" style="46" customWidth="1"/>
    <col min="14344" max="14344" width="11.7109375" style="46" customWidth="1"/>
    <col min="14345" max="14345" width="1.140625" style="46" customWidth="1"/>
    <col min="14346" max="14346" width="11.7109375" style="46" customWidth="1"/>
    <col min="14347" max="14347" width="14.5703125" style="46" bestFit="1" customWidth="1"/>
    <col min="14348" max="14348" width="9.140625" style="46" customWidth="1"/>
    <col min="14349" max="14592" width="9.140625" style="46"/>
    <col min="14593" max="14593" width="46" style="46" customWidth="1"/>
    <col min="14594" max="14594" width="9" style="46" customWidth="1"/>
    <col min="14595" max="14595" width="1.140625" style="46" customWidth="1"/>
    <col min="14596" max="14596" width="11.7109375" style="46" customWidth="1"/>
    <col min="14597" max="14597" width="1.140625" style="46" customWidth="1"/>
    <col min="14598" max="14598" width="11.7109375" style="46" customWidth="1"/>
    <col min="14599" max="14599" width="1.140625" style="46" customWidth="1"/>
    <col min="14600" max="14600" width="11.7109375" style="46" customWidth="1"/>
    <col min="14601" max="14601" width="1.140625" style="46" customWidth="1"/>
    <col min="14602" max="14602" width="11.7109375" style="46" customWidth="1"/>
    <col min="14603" max="14603" width="14.5703125" style="46" bestFit="1" customWidth="1"/>
    <col min="14604" max="14604" width="9.140625" style="46" customWidth="1"/>
    <col min="14605" max="14848" width="9.140625" style="46"/>
    <col min="14849" max="14849" width="46" style="46" customWidth="1"/>
    <col min="14850" max="14850" width="9" style="46" customWidth="1"/>
    <col min="14851" max="14851" width="1.140625" style="46" customWidth="1"/>
    <col min="14852" max="14852" width="11.7109375" style="46" customWidth="1"/>
    <col min="14853" max="14853" width="1.140625" style="46" customWidth="1"/>
    <col min="14854" max="14854" width="11.7109375" style="46" customWidth="1"/>
    <col min="14855" max="14855" width="1.140625" style="46" customWidth="1"/>
    <col min="14856" max="14856" width="11.7109375" style="46" customWidth="1"/>
    <col min="14857" max="14857" width="1.140625" style="46" customWidth="1"/>
    <col min="14858" max="14858" width="11.7109375" style="46" customWidth="1"/>
    <col min="14859" max="14859" width="14.5703125" style="46" bestFit="1" customWidth="1"/>
    <col min="14860" max="14860" width="9.140625" style="46" customWidth="1"/>
    <col min="14861" max="15104" width="9.140625" style="46"/>
    <col min="15105" max="15105" width="46" style="46" customWidth="1"/>
    <col min="15106" max="15106" width="9" style="46" customWidth="1"/>
    <col min="15107" max="15107" width="1.140625" style="46" customWidth="1"/>
    <col min="15108" max="15108" width="11.7109375" style="46" customWidth="1"/>
    <col min="15109" max="15109" width="1.140625" style="46" customWidth="1"/>
    <col min="15110" max="15110" width="11.7109375" style="46" customWidth="1"/>
    <col min="15111" max="15111" width="1.140625" style="46" customWidth="1"/>
    <col min="15112" max="15112" width="11.7109375" style="46" customWidth="1"/>
    <col min="15113" max="15113" width="1.140625" style="46" customWidth="1"/>
    <col min="15114" max="15114" width="11.7109375" style="46" customWidth="1"/>
    <col min="15115" max="15115" width="14.5703125" style="46" bestFit="1" customWidth="1"/>
    <col min="15116" max="15116" width="9.140625" style="46" customWidth="1"/>
    <col min="15117" max="15360" width="9.140625" style="46"/>
    <col min="15361" max="15361" width="46" style="46" customWidth="1"/>
    <col min="15362" max="15362" width="9" style="46" customWidth="1"/>
    <col min="15363" max="15363" width="1.140625" style="46" customWidth="1"/>
    <col min="15364" max="15364" width="11.7109375" style="46" customWidth="1"/>
    <col min="15365" max="15365" width="1.140625" style="46" customWidth="1"/>
    <col min="15366" max="15366" width="11.7109375" style="46" customWidth="1"/>
    <col min="15367" max="15367" width="1.140625" style="46" customWidth="1"/>
    <col min="15368" max="15368" width="11.7109375" style="46" customWidth="1"/>
    <col min="15369" max="15369" width="1.140625" style="46" customWidth="1"/>
    <col min="15370" max="15370" width="11.7109375" style="46" customWidth="1"/>
    <col min="15371" max="15371" width="14.5703125" style="46" bestFit="1" customWidth="1"/>
    <col min="15372" max="15372" width="9.140625" style="46" customWidth="1"/>
    <col min="15373" max="15616" width="9.140625" style="46"/>
    <col min="15617" max="15617" width="46" style="46" customWidth="1"/>
    <col min="15618" max="15618" width="9" style="46" customWidth="1"/>
    <col min="15619" max="15619" width="1.140625" style="46" customWidth="1"/>
    <col min="15620" max="15620" width="11.7109375" style="46" customWidth="1"/>
    <col min="15621" max="15621" width="1.140625" style="46" customWidth="1"/>
    <col min="15622" max="15622" width="11.7109375" style="46" customWidth="1"/>
    <col min="15623" max="15623" width="1.140625" style="46" customWidth="1"/>
    <col min="15624" max="15624" width="11.7109375" style="46" customWidth="1"/>
    <col min="15625" max="15625" width="1.140625" style="46" customWidth="1"/>
    <col min="15626" max="15626" width="11.7109375" style="46" customWidth="1"/>
    <col min="15627" max="15627" width="14.5703125" style="46" bestFit="1" customWidth="1"/>
    <col min="15628" max="15628" width="9.140625" style="46" customWidth="1"/>
    <col min="15629" max="15872" width="9.140625" style="46"/>
    <col min="15873" max="15873" width="46" style="46" customWidth="1"/>
    <col min="15874" max="15874" width="9" style="46" customWidth="1"/>
    <col min="15875" max="15875" width="1.140625" style="46" customWidth="1"/>
    <col min="15876" max="15876" width="11.7109375" style="46" customWidth="1"/>
    <col min="15877" max="15877" width="1.140625" style="46" customWidth="1"/>
    <col min="15878" max="15878" width="11.7109375" style="46" customWidth="1"/>
    <col min="15879" max="15879" width="1.140625" style="46" customWidth="1"/>
    <col min="15880" max="15880" width="11.7109375" style="46" customWidth="1"/>
    <col min="15881" max="15881" width="1.140625" style="46" customWidth="1"/>
    <col min="15882" max="15882" width="11.7109375" style="46" customWidth="1"/>
    <col min="15883" max="15883" width="14.5703125" style="46" bestFit="1" customWidth="1"/>
    <col min="15884" max="15884" width="9.140625" style="46" customWidth="1"/>
    <col min="15885" max="16128" width="9.140625" style="46"/>
    <col min="16129" max="16129" width="46" style="46" customWidth="1"/>
    <col min="16130" max="16130" width="9" style="46" customWidth="1"/>
    <col min="16131" max="16131" width="1.140625" style="46" customWidth="1"/>
    <col min="16132" max="16132" width="11.7109375" style="46" customWidth="1"/>
    <col min="16133" max="16133" width="1.140625" style="46" customWidth="1"/>
    <col min="16134" max="16134" width="11.7109375" style="46" customWidth="1"/>
    <col min="16135" max="16135" width="1.140625" style="46" customWidth="1"/>
    <col min="16136" max="16136" width="11.7109375" style="46" customWidth="1"/>
    <col min="16137" max="16137" width="1.140625" style="46" customWidth="1"/>
    <col min="16138" max="16138" width="11.7109375" style="46" customWidth="1"/>
    <col min="16139" max="16139" width="14.5703125" style="46" bestFit="1" customWidth="1"/>
    <col min="16140" max="16140" width="9.140625" style="46" customWidth="1"/>
    <col min="16141" max="16384" width="9.140625" style="46"/>
  </cols>
  <sheetData>
    <row r="1" spans="1:12" ht="22.5" customHeight="1" x14ac:dyDescent="0.5">
      <c r="A1" s="45" t="s">
        <v>87</v>
      </c>
      <c r="H1" s="47"/>
      <c r="J1" s="47"/>
      <c r="K1" s="109"/>
    </row>
    <row r="2" spans="1:12" ht="22.5" customHeight="1" x14ac:dyDescent="0.5">
      <c r="A2" s="12" t="s">
        <v>63</v>
      </c>
      <c r="K2" s="109"/>
    </row>
    <row r="3" spans="1:12" s="112" customFormat="1" ht="16.5" customHeight="1" x14ac:dyDescent="0.45">
      <c r="A3" s="110"/>
      <c r="B3" s="111"/>
      <c r="C3" s="111"/>
      <c r="D3" s="111"/>
      <c r="E3" s="111"/>
      <c r="F3" s="111"/>
      <c r="G3" s="111"/>
      <c r="K3" s="113"/>
    </row>
    <row r="4" spans="1:12" ht="22.5" customHeight="1" x14ac:dyDescent="0.5">
      <c r="A4" s="45"/>
      <c r="D4" s="255" t="s">
        <v>83</v>
      </c>
      <c r="E4" s="255"/>
      <c r="F4" s="255"/>
      <c r="H4" s="255" t="s">
        <v>84</v>
      </c>
      <c r="I4" s="255"/>
      <c r="J4" s="255"/>
      <c r="K4" s="109"/>
    </row>
    <row r="5" spans="1:12" ht="22.5" customHeight="1" x14ac:dyDescent="0.5">
      <c r="A5" s="45"/>
      <c r="D5" s="256" t="s">
        <v>64</v>
      </c>
      <c r="E5" s="256"/>
      <c r="F5" s="257"/>
      <c r="G5" s="257"/>
      <c r="H5" s="256" t="s">
        <v>64</v>
      </c>
      <c r="I5" s="256"/>
      <c r="J5" s="256"/>
      <c r="K5" s="109"/>
    </row>
    <row r="6" spans="1:12" ht="22.5" customHeight="1" x14ac:dyDescent="0.45">
      <c r="D6" s="258" t="s">
        <v>122</v>
      </c>
      <c r="E6" s="258"/>
      <c r="F6" s="258"/>
      <c r="H6" s="259" t="s">
        <v>122</v>
      </c>
      <c r="I6" s="259"/>
      <c r="J6" s="259"/>
      <c r="K6" s="114"/>
    </row>
    <row r="7" spans="1:12" ht="22.5" customHeight="1" x14ac:dyDescent="0.5">
      <c r="A7" s="45"/>
      <c r="B7" s="234" t="s">
        <v>0</v>
      </c>
      <c r="C7" s="49"/>
      <c r="D7" s="50">
        <v>2563</v>
      </c>
      <c r="E7" s="49"/>
      <c r="F7" s="50">
        <v>2562</v>
      </c>
      <c r="G7" s="49"/>
      <c r="H7" s="50">
        <v>2563</v>
      </c>
      <c r="I7" s="49"/>
      <c r="J7" s="50">
        <v>2562</v>
      </c>
      <c r="K7" s="109"/>
    </row>
    <row r="8" spans="1:12" ht="22.5" customHeight="1" x14ac:dyDescent="0.5">
      <c r="A8" s="45"/>
      <c r="B8" s="49"/>
      <c r="C8" s="49"/>
      <c r="D8" s="254" t="s">
        <v>58</v>
      </c>
      <c r="E8" s="254"/>
      <c r="F8" s="254"/>
      <c r="G8" s="254"/>
      <c r="H8" s="254"/>
      <c r="I8" s="254"/>
      <c r="J8" s="254"/>
      <c r="K8" s="109"/>
    </row>
    <row r="9" spans="1:12" ht="21.95" customHeight="1" x14ac:dyDescent="0.45">
      <c r="A9" s="197" t="s">
        <v>14</v>
      </c>
      <c r="B9" s="52"/>
      <c r="C9" s="52"/>
      <c r="D9" s="52"/>
      <c r="E9" s="52"/>
      <c r="F9" s="52"/>
      <c r="G9" s="52"/>
      <c r="H9" s="52"/>
      <c r="I9" s="53"/>
      <c r="J9" s="52"/>
      <c r="K9" s="109"/>
    </row>
    <row r="10" spans="1:12" ht="21.95" customHeight="1" x14ac:dyDescent="0.45">
      <c r="A10" s="200" t="s">
        <v>27</v>
      </c>
      <c r="B10" s="52" t="s">
        <v>188</v>
      </c>
      <c r="C10" s="52"/>
      <c r="D10" s="53">
        <v>190777</v>
      </c>
      <c r="E10" s="52"/>
      <c r="F10" s="53">
        <v>250753</v>
      </c>
      <c r="G10" s="53"/>
      <c r="H10" s="53">
        <v>190642</v>
      </c>
      <c r="I10" s="53"/>
      <c r="J10" s="53">
        <v>250753</v>
      </c>
      <c r="K10" s="183"/>
      <c r="L10" s="104"/>
    </row>
    <row r="11" spans="1:12" ht="21.95" customHeight="1" x14ac:dyDescent="0.45">
      <c r="A11" s="204" t="s">
        <v>15</v>
      </c>
      <c r="B11" s="52"/>
      <c r="C11" s="52"/>
      <c r="D11" s="53">
        <v>1629</v>
      </c>
      <c r="E11" s="52"/>
      <c r="F11" s="53">
        <v>1283</v>
      </c>
      <c r="G11" s="53"/>
      <c r="H11" s="53">
        <v>1823</v>
      </c>
      <c r="I11" s="53"/>
      <c r="J11" s="53">
        <v>1280</v>
      </c>
      <c r="K11" s="183"/>
      <c r="L11" s="104"/>
    </row>
    <row r="12" spans="1:12" ht="21.95" customHeight="1" x14ac:dyDescent="0.45">
      <c r="A12" s="200" t="s">
        <v>39</v>
      </c>
      <c r="B12" s="52"/>
      <c r="C12" s="52"/>
      <c r="D12" s="47">
        <v>369</v>
      </c>
      <c r="E12" s="52"/>
      <c r="F12" s="47">
        <v>0</v>
      </c>
      <c r="G12" s="115"/>
      <c r="H12" s="47">
        <v>369</v>
      </c>
      <c r="I12" s="53"/>
      <c r="J12" s="47">
        <v>0</v>
      </c>
      <c r="K12" s="183"/>
      <c r="L12" s="104"/>
    </row>
    <row r="13" spans="1:12" ht="21.95" customHeight="1" x14ac:dyDescent="0.45">
      <c r="A13" s="200" t="s">
        <v>16</v>
      </c>
      <c r="B13" s="52"/>
      <c r="C13" s="52"/>
      <c r="D13" s="53">
        <v>281</v>
      </c>
      <c r="E13" s="52"/>
      <c r="F13" s="53">
        <v>602</v>
      </c>
      <c r="G13" s="53"/>
      <c r="H13" s="53">
        <v>278</v>
      </c>
      <c r="I13" s="53"/>
      <c r="J13" s="53">
        <v>1039</v>
      </c>
      <c r="K13" s="183"/>
      <c r="L13" s="104"/>
    </row>
    <row r="14" spans="1:12" ht="21.95" customHeight="1" x14ac:dyDescent="0.45">
      <c r="A14" s="206" t="s">
        <v>17</v>
      </c>
      <c r="B14" s="52"/>
      <c r="C14" s="52"/>
      <c r="D14" s="56">
        <f>SUM(D10:D13)</f>
        <v>193056</v>
      </c>
      <c r="E14" s="52"/>
      <c r="F14" s="56">
        <f>SUM(F10:F13)</f>
        <v>252638</v>
      </c>
      <c r="G14" s="57"/>
      <c r="H14" s="56">
        <f>SUM(H10:H13)</f>
        <v>193112</v>
      </c>
      <c r="I14" s="58"/>
      <c r="J14" s="56">
        <f>SUM(J10:J13)</f>
        <v>253072</v>
      </c>
      <c r="K14" s="183"/>
    </row>
    <row r="15" spans="1:12" customFormat="1" ht="14.1" customHeight="1" x14ac:dyDescent="0.45">
      <c r="A15" s="200"/>
      <c r="B15" s="195"/>
      <c r="C15" s="198"/>
      <c r="D15" s="195"/>
      <c r="E15" s="198"/>
      <c r="F15" s="199"/>
      <c r="G15" s="198"/>
      <c r="H15" s="198"/>
      <c r="I15" s="198"/>
    </row>
    <row r="16" spans="1:12" ht="21.95" customHeight="1" x14ac:dyDescent="0.45">
      <c r="A16" s="51" t="s">
        <v>35</v>
      </c>
      <c r="B16" s="52"/>
      <c r="C16" s="52"/>
      <c r="D16" s="53"/>
      <c r="E16" s="52"/>
      <c r="F16" s="53"/>
      <c r="G16" s="53"/>
      <c r="H16" s="53"/>
      <c r="I16" s="53"/>
      <c r="J16" s="53"/>
      <c r="K16" s="183"/>
    </row>
    <row r="17" spans="1:12" ht="21.95" customHeight="1" x14ac:dyDescent="0.45">
      <c r="A17" s="54" t="s">
        <v>28</v>
      </c>
      <c r="B17" s="52"/>
      <c r="C17" s="52"/>
      <c r="D17" s="59">
        <v>166159</v>
      </c>
      <c r="E17" s="52"/>
      <c r="F17" s="59">
        <v>275569</v>
      </c>
      <c r="G17" s="59"/>
      <c r="H17" s="59">
        <v>164263</v>
      </c>
      <c r="I17" s="53"/>
      <c r="J17" s="59">
        <v>275569</v>
      </c>
      <c r="K17" s="183"/>
      <c r="L17" s="104"/>
    </row>
    <row r="18" spans="1:12" ht="21.95" customHeight="1" x14ac:dyDescent="0.45">
      <c r="A18" s="78" t="s">
        <v>133</v>
      </c>
      <c r="B18" s="52"/>
      <c r="C18" s="52"/>
      <c r="D18" s="59">
        <v>5540</v>
      </c>
      <c r="E18" s="52"/>
      <c r="F18" s="59">
        <v>9173</v>
      </c>
      <c r="G18" s="59"/>
      <c r="H18" s="59">
        <v>5457</v>
      </c>
      <c r="I18" s="53"/>
      <c r="J18" s="59">
        <v>9173</v>
      </c>
      <c r="K18" s="183"/>
      <c r="L18" s="104"/>
    </row>
    <row r="19" spans="1:12" ht="21.95" customHeight="1" x14ac:dyDescent="0.45">
      <c r="A19" s="78" t="s">
        <v>41</v>
      </c>
      <c r="B19" s="52"/>
      <c r="C19" s="52"/>
      <c r="D19" s="59">
        <v>4056</v>
      </c>
      <c r="E19" s="52"/>
      <c r="F19" s="59">
        <v>27143</v>
      </c>
      <c r="G19" s="59"/>
      <c r="H19" s="59">
        <v>1822</v>
      </c>
      <c r="I19" s="53"/>
      <c r="J19" s="59">
        <v>25110</v>
      </c>
      <c r="K19" s="183"/>
      <c r="L19" s="104"/>
    </row>
    <row r="20" spans="1:12" ht="21.95" customHeight="1" x14ac:dyDescent="0.45">
      <c r="A20" s="78" t="s">
        <v>126</v>
      </c>
      <c r="B20" s="52"/>
      <c r="C20" s="52"/>
      <c r="D20" s="59">
        <v>33</v>
      </c>
      <c r="E20" s="52"/>
      <c r="F20" s="227">
        <v>0</v>
      </c>
      <c r="G20" s="59"/>
      <c r="H20" s="59">
        <v>33</v>
      </c>
      <c r="I20" s="53"/>
      <c r="J20" s="225">
        <v>0</v>
      </c>
      <c r="K20" s="183"/>
      <c r="L20" s="104"/>
    </row>
    <row r="21" spans="1:12" ht="21.95" customHeight="1" x14ac:dyDescent="0.45">
      <c r="A21" s="60" t="s">
        <v>153</v>
      </c>
      <c r="B21" s="52"/>
      <c r="C21" s="52"/>
      <c r="D21" s="226">
        <v>0</v>
      </c>
      <c r="E21" s="52"/>
      <c r="F21" s="118">
        <v>3788</v>
      </c>
      <c r="G21" s="59"/>
      <c r="H21" s="226">
        <v>0</v>
      </c>
      <c r="I21" s="53"/>
      <c r="J21" s="118">
        <v>3788</v>
      </c>
      <c r="K21" s="183"/>
      <c r="L21" s="104"/>
    </row>
    <row r="22" spans="1:12" ht="21.95" customHeight="1" x14ac:dyDescent="0.45">
      <c r="A22" s="55" t="s">
        <v>36</v>
      </c>
      <c r="B22" s="52"/>
      <c r="C22" s="52"/>
      <c r="D22" s="56">
        <f>SUM(D17:D21)</f>
        <v>175788</v>
      </c>
      <c r="E22" s="52"/>
      <c r="F22" s="56">
        <f>SUM(F17:F21)</f>
        <v>315673</v>
      </c>
      <c r="G22" s="57"/>
      <c r="H22" s="56">
        <f>SUM(H17:H21)</f>
        <v>171575</v>
      </c>
      <c r="I22" s="58"/>
      <c r="J22" s="56">
        <f>SUM(J17:J21)</f>
        <v>313640</v>
      </c>
      <c r="K22" s="183"/>
    </row>
    <row r="23" spans="1:12" customFormat="1" ht="14.1" customHeight="1" x14ac:dyDescent="0.45">
      <c r="A23" s="200"/>
      <c r="B23" s="195"/>
      <c r="C23" s="198"/>
      <c r="D23" s="195"/>
      <c r="E23" s="198"/>
      <c r="F23" s="199"/>
      <c r="G23" s="198"/>
      <c r="H23" s="198"/>
      <c r="I23" s="198"/>
    </row>
    <row r="24" spans="1:12" ht="21.95" customHeight="1" x14ac:dyDescent="0.45">
      <c r="A24" s="61" t="s">
        <v>179</v>
      </c>
      <c r="B24" s="52"/>
      <c r="C24" s="52"/>
      <c r="D24" s="58">
        <f>+D14-D22</f>
        <v>17268</v>
      </c>
      <c r="E24" s="52"/>
      <c r="F24" s="58">
        <f>+F14-F22</f>
        <v>-63035</v>
      </c>
      <c r="G24" s="58"/>
      <c r="H24" s="58">
        <f>+H14-H22</f>
        <v>21537</v>
      </c>
      <c r="I24" s="58"/>
      <c r="J24" s="58">
        <f>+J14-J22</f>
        <v>-60568</v>
      </c>
      <c r="K24" s="183"/>
      <c r="L24" s="104"/>
    </row>
    <row r="25" spans="1:12" ht="21.95" customHeight="1" x14ac:dyDescent="0.45">
      <c r="A25" s="78" t="s">
        <v>189</v>
      </c>
      <c r="B25" s="52"/>
      <c r="C25" s="52"/>
      <c r="D25" s="58"/>
      <c r="E25" s="52"/>
      <c r="F25" s="58"/>
      <c r="G25" s="58"/>
      <c r="H25" s="58"/>
      <c r="I25" s="58"/>
      <c r="J25" s="58"/>
      <c r="K25" s="183"/>
      <c r="L25" s="104"/>
    </row>
    <row r="26" spans="1:12" ht="21.95" customHeight="1" x14ac:dyDescent="0.45">
      <c r="A26" s="48" t="s">
        <v>177</v>
      </c>
      <c r="B26" s="52"/>
      <c r="C26" s="52"/>
      <c r="D26" s="58"/>
      <c r="E26" s="52"/>
      <c r="F26" s="58"/>
      <c r="G26" s="58"/>
      <c r="H26" s="58"/>
      <c r="I26" s="58"/>
      <c r="J26" s="58"/>
      <c r="K26" s="183"/>
      <c r="L26" s="104"/>
    </row>
    <row r="27" spans="1:12" ht="21.95" customHeight="1" x14ac:dyDescent="0.45">
      <c r="A27" s="48" t="s">
        <v>178</v>
      </c>
      <c r="B27" s="52"/>
      <c r="C27" s="52"/>
      <c r="D27" s="232">
        <v>-3238</v>
      </c>
      <c r="E27" s="229"/>
      <c r="F27" s="226">
        <v>0</v>
      </c>
      <c r="G27" s="231"/>
      <c r="H27" s="232">
        <v>-3238</v>
      </c>
      <c r="I27" s="227"/>
      <c r="J27" s="226">
        <v>0</v>
      </c>
      <c r="K27" s="183"/>
      <c r="L27" s="104"/>
    </row>
    <row r="28" spans="1:12" ht="21.95" customHeight="1" x14ac:dyDescent="0.45">
      <c r="A28" s="218" t="s">
        <v>134</v>
      </c>
      <c r="B28" s="52"/>
      <c r="C28" s="52"/>
      <c r="D28" s="58">
        <f>D24+D27</f>
        <v>14030</v>
      </c>
      <c r="E28" s="58">
        <f t="shared" ref="E28:G28" si="0">E24+E27</f>
        <v>0</v>
      </c>
      <c r="F28" s="58">
        <f t="shared" si="0"/>
        <v>-63035</v>
      </c>
      <c r="G28" s="58">
        <f t="shared" si="0"/>
        <v>0</v>
      </c>
      <c r="H28" s="58">
        <f>H24+H27</f>
        <v>18299</v>
      </c>
      <c r="I28" s="58">
        <f t="shared" ref="I28" si="1">I24+I27</f>
        <v>0</v>
      </c>
      <c r="J28" s="58">
        <f>J24+J27</f>
        <v>-60568</v>
      </c>
      <c r="K28" s="183"/>
      <c r="L28" s="104"/>
    </row>
    <row r="29" spans="1:12" ht="21.95" customHeight="1" x14ac:dyDescent="0.45">
      <c r="A29" s="78" t="s">
        <v>176</v>
      </c>
      <c r="B29" s="52"/>
      <c r="C29" s="52"/>
      <c r="D29" s="62">
        <v>8104</v>
      </c>
      <c r="E29" s="52"/>
      <c r="F29" s="62">
        <v>-1447</v>
      </c>
      <c r="G29" s="119"/>
      <c r="H29" s="62">
        <v>8104</v>
      </c>
      <c r="I29" s="53"/>
      <c r="J29" s="62">
        <v>-1447</v>
      </c>
      <c r="K29" s="183"/>
      <c r="L29" s="104"/>
    </row>
    <row r="30" spans="1:12" ht="21.95" customHeight="1" thickBot="1" x14ac:dyDescent="0.5">
      <c r="A30" s="55" t="s">
        <v>135</v>
      </c>
      <c r="B30" s="52"/>
      <c r="C30" s="52"/>
      <c r="D30" s="63">
        <f>D28-D29</f>
        <v>5926</v>
      </c>
      <c r="E30" s="52"/>
      <c r="F30" s="63">
        <f>F24-F29</f>
        <v>-61588</v>
      </c>
      <c r="G30" s="57"/>
      <c r="H30" s="63">
        <f>H28-H29</f>
        <v>10195</v>
      </c>
      <c r="I30" s="58"/>
      <c r="J30" s="63">
        <f>J24-J29</f>
        <v>-59121</v>
      </c>
      <c r="K30" s="183"/>
      <c r="L30" s="104"/>
    </row>
    <row r="31" spans="1:12" customFormat="1" ht="14.1" customHeight="1" thickTop="1" x14ac:dyDescent="0.45">
      <c r="A31" s="200"/>
      <c r="B31" s="195"/>
      <c r="C31" s="198"/>
      <c r="D31" s="195"/>
      <c r="E31" s="198"/>
      <c r="F31" s="199"/>
      <c r="G31" s="198"/>
      <c r="H31" s="198"/>
      <c r="I31" s="198"/>
    </row>
    <row r="32" spans="1:12" ht="21.95" customHeight="1" x14ac:dyDescent="0.45">
      <c r="A32" s="61" t="s">
        <v>136</v>
      </c>
      <c r="B32" s="52"/>
      <c r="C32" s="52"/>
      <c r="D32" s="57"/>
      <c r="E32" s="52"/>
      <c r="F32" s="57"/>
      <c r="G32" s="57"/>
      <c r="H32" s="57"/>
      <c r="I32" s="58"/>
      <c r="J32" s="57"/>
      <c r="K32" s="183"/>
    </row>
    <row r="33" spans="1:11" ht="21.95" customHeight="1" x14ac:dyDescent="0.45">
      <c r="A33" s="75" t="s">
        <v>114</v>
      </c>
      <c r="B33" s="52"/>
      <c r="C33" s="52"/>
      <c r="D33" s="57"/>
      <c r="E33" s="52"/>
      <c r="F33" s="57"/>
      <c r="G33" s="57"/>
      <c r="H33" s="57"/>
      <c r="I33" s="58"/>
      <c r="J33" s="57"/>
      <c r="K33" s="183"/>
    </row>
    <row r="34" spans="1:11" ht="21.95" customHeight="1" x14ac:dyDescent="0.45">
      <c r="A34" s="75" t="s">
        <v>113</v>
      </c>
      <c r="B34" s="52"/>
      <c r="C34" s="52"/>
      <c r="D34" s="57"/>
      <c r="E34" s="52"/>
      <c r="F34" s="57"/>
      <c r="G34" s="57"/>
      <c r="H34" s="57"/>
      <c r="I34" s="58"/>
      <c r="J34" s="57"/>
      <c r="K34" s="183"/>
    </row>
    <row r="35" spans="1:11" ht="22.5" hidden="1" customHeight="1" x14ac:dyDescent="0.45">
      <c r="A35" s="48" t="s">
        <v>123</v>
      </c>
      <c r="B35" s="52"/>
      <c r="C35" s="52"/>
      <c r="D35" s="57"/>
      <c r="E35" s="52"/>
      <c r="F35" s="57"/>
      <c r="G35" s="57"/>
      <c r="H35" s="57"/>
      <c r="I35" s="58"/>
      <c r="J35" s="57"/>
      <c r="K35" s="183"/>
    </row>
    <row r="36" spans="1:11" ht="22.5" hidden="1" customHeight="1" x14ac:dyDescent="0.45">
      <c r="A36" s="48" t="s">
        <v>124</v>
      </c>
      <c r="B36" s="52"/>
      <c r="C36" s="52"/>
      <c r="D36" s="121">
        <v>0</v>
      </c>
      <c r="E36" s="52"/>
      <c r="F36" s="121">
        <v>0</v>
      </c>
      <c r="G36" s="121"/>
      <c r="H36" s="121">
        <v>0</v>
      </c>
      <c r="I36" s="58"/>
      <c r="J36" s="121">
        <v>0</v>
      </c>
      <c r="K36" s="183"/>
    </row>
    <row r="37" spans="1:11" ht="21.95" customHeight="1" x14ac:dyDescent="0.45">
      <c r="A37" s="48" t="s">
        <v>120</v>
      </c>
      <c r="B37" s="52"/>
      <c r="C37" s="52"/>
      <c r="D37" s="122">
        <v>-9947</v>
      </c>
      <c r="E37" s="52"/>
      <c r="F37" s="122">
        <v>-11013</v>
      </c>
      <c r="G37" s="121"/>
      <c r="H37" s="121">
        <v>0</v>
      </c>
      <c r="I37" s="58"/>
      <c r="J37" s="121">
        <v>0</v>
      </c>
      <c r="K37" s="183"/>
    </row>
    <row r="38" spans="1:11" ht="21.95" customHeight="1" x14ac:dyDescent="0.45">
      <c r="A38" s="61" t="s">
        <v>190</v>
      </c>
      <c r="B38" s="52"/>
      <c r="C38" s="52"/>
      <c r="D38" s="123">
        <f>SUM(D36:D37)</f>
        <v>-9947</v>
      </c>
      <c r="E38" s="52"/>
      <c r="F38" s="123">
        <f>SUM(F36:F37)</f>
        <v>-11013</v>
      </c>
      <c r="G38" s="124"/>
      <c r="H38" s="125">
        <f>SUM(H36:H37)</f>
        <v>0</v>
      </c>
      <c r="I38" s="58"/>
      <c r="J38" s="125">
        <f>SUM(J36:J37)</f>
        <v>0</v>
      </c>
      <c r="K38" s="183"/>
    </row>
    <row r="39" spans="1:11" ht="21.95" customHeight="1" thickBot="1" x14ac:dyDescent="0.5">
      <c r="A39" s="61" t="s">
        <v>191</v>
      </c>
      <c r="B39" s="52"/>
      <c r="C39" s="52"/>
      <c r="D39" s="64">
        <f>D30+D38</f>
        <v>-4021</v>
      </c>
      <c r="E39" s="52"/>
      <c r="F39" s="64">
        <f>F30+F38</f>
        <v>-72601</v>
      </c>
      <c r="G39" s="57"/>
      <c r="H39" s="64">
        <f>H30+H38</f>
        <v>10195</v>
      </c>
      <c r="I39" s="58"/>
      <c r="J39" s="64">
        <f>J30+J38</f>
        <v>-59121</v>
      </c>
      <c r="K39" s="183"/>
    </row>
    <row r="40" spans="1:11" customFormat="1" ht="14.1" customHeight="1" thickTop="1" x14ac:dyDescent="0.45">
      <c r="A40" s="200"/>
      <c r="B40" s="195"/>
      <c r="C40" s="198"/>
      <c r="D40" s="195"/>
      <c r="E40" s="198"/>
      <c r="F40" s="199"/>
      <c r="G40" s="198"/>
      <c r="H40" s="198"/>
      <c r="I40" s="198"/>
    </row>
    <row r="41" spans="1:11" ht="24.6" customHeight="1" thickBot="1" x14ac:dyDescent="0.5">
      <c r="A41" s="55" t="s">
        <v>137</v>
      </c>
      <c r="B41" s="52"/>
      <c r="C41" s="52"/>
      <c r="D41" s="126">
        <f>D30/570511</f>
        <v>1.0387179213021309E-2</v>
      </c>
      <c r="E41" s="52"/>
      <c r="F41" s="126">
        <f>F30/570511</f>
        <v>-0.10795234447714418</v>
      </c>
      <c r="G41" s="127"/>
      <c r="H41" s="126">
        <f>H30/570511</f>
        <v>1.7869944663643646E-2</v>
      </c>
      <c r="I41" s="128"/>
      <c r="J41" s="126">
        <f>J30/570511</f>
        <v>-0.103628150903313</v>
      </c>
      <c r="K41" s="183"/>
    </row>
    <row r="42" spans="1:11" customFormat="1" ht="14.1" customHeight="1" thickTop="1" x14ac:dyDescent="0.45">
      <c r="A42" s="200"/>
      <c r="B42" s="195"/>
      <c r="C42" s="198"/>
      <c r="D42" s="195"/>
      <c r="E42" s="198"/>
      <c r="F42" s="199"/>
      <c r="G42" s="198"/>
      <c r="H42" s="198"/>
      <c r="I42" s="198"/>
    </row>
    <row r="43" spans="1:11" ht="22.5" customHeight="1" x14ac:dyDescent="0.5">
      <c r="A43" s="45" t="s">
        <v>87</v>
      </c>
      <c r="H43" s="47"/>
      <c r="J43" s="47"/>
      <c r="K43" s="183"/>
    </row>
    <row r="44" spans="1:11" ht="22.5" customHeight="1" x14ac:dyDescent="0.5">
      <c r="A44" s="12" t="s">
        <v>63</v>
      </c>
      <c r="K44" s="183"/>
    </row>
    <row r="45" spans="1:11" s="112" customFormat="1" ht="16.5" customHeight="1" x14ac:dyDescent="0.45">
      <c r="A45" s="116"/>
      <c r="B45" s="117"/>
      <c r="C45" s="117"/>
      <c r="D45" s="120"/>
      <c r="E45" s="117"/>
      <c r="F45" s="120"/>
      <c r="G45" s="120"/>
      <c r="H45" s="120"/>
      <c r="I45" s="120"/>
      <c r="J45" s="120"/>
      <c r="K45" s="183"/>
    </row>
    <row r="46" spans="1:11" ht="22.5" customHeight="1" x14ac:dyDescent="0.5">
      <c r="A46" s="45"/>
      <c r="D46" s="255" t="s">
        <v>83</v>
      </c>
      <c r="E46" s="255"/>
      <c r="F46" s="255"/>
      <c r="H46" s="255" t="s">
        <v>84</v>
      </c>
      <c r="I46" s="255"/>
      <c r="J46" s="255"/>
      <c r="K46" s="183"/>
    </row>
    <row r="47" spans="1:11" ht="22.5" customHeight="1" x14ac:dyDescent="0.5">
      <c r="A47" s="45"/>
      <c r="D47" s="256" t="s">
        <v>125</v>
      </c>
      <c r="E47" s="256"/>
      <c r="F47" s="257"/>
      <c r="G47" s="257"/>
      <c r="H47" s="256" t="s">
        <v>125</v>
      </c>
      <c r="I47" s="256"/>
      <c r="J47" s="256"/>
      <c r="K47" s="183"/>
    </row>
    <row r="48" spans="1:11" ht="22.5" customHeight="1" x14ac:dyDescent="0.45">
      <c r="D48" s="258" t="s">
        <v>122</v>
      </c>
      <c r="E48" s="258"/>
      <c r="F48" s="258"/>
      <c r="H48" s="259" t="s">
        <v>122</v>
      </c>
      <c r="I48" s="259"/>
      <c r="J48" s="259"/>
      <c r="K48" s="183"/>
    </row>
    <row r="49" spans="1:12" ht="22.5" customHeight="1" x14ac:dyDescent="0.5">
      <c r="A49" s="45"/>
      <c r="B49" s="49" t="s">
        <v>0</v>
      </c>
      <c r="C49" s="49"/>
      <c r="D49" s="50">
        <v>2563</v>
      </c>
      <c r="E49" s="49"/>
      <c r="F49" s="50">
        <v>2562</v>
      </c>
      <c r="G49" s="49"/>
      <c r="H49" s="50">
        <v>2563</v>
      </c>
      <c r="I49" s="49"/>
      <c r="J49" s="50">
        <v>2562</v>
      </c>
      <c r="K49" s="183"/>
    </row>
    <row r="50" spans="1:12" ht="22.5" customHeight="1" x14ac:dyDescent="0.5">
      <c r="A50" s="45"/>
      <c r="B50" s="49"/>
      <c r="C50" s="49"/>
      <c r="D50" s="254" t="s">
        <v>58</v>
      </c>
      <c r="E50" s="254"/>
      <c r="F50" s="254"/>
      <c r="G50" s="254"/>
      <c r="H50" s="254"/>
      <c r="I50" s="254"/>
      <c r="J50" s="254"/>
      <c r="K50" s="183"/>
    </row>
    <row r="51" spans="1:12" ht="22.5" customHeight="1" x14ac:dyDescent="0.45">
      <c r="A51" s="51" t="s">
        <v>14</v>
      </c>
      <c r="B51" s="52"/>
      <c r="C51" s="52"/>
      <c r="D51" s="52"/>
      <c r="E51" s="52"/>
      <c r="F51" s="52"/>
      <c r="G51" s="52"/>
      <c r="H51" s="52"/>
      <c r="I51" s="53"/>
      <c r="J51" s="52"/>
      <c r="K51" s="183"/>
    </row>
    <row r="52" spans="1:12" ht="22.5" customHeight="1" x14ac:dyDescent="0.45">
      <c r="A52" s="54" t="s">
        <v>27</v>
      </c>
      <c r="B52" s="52" t="s">
        <v>188</v>
      </c>
      <c r="C52" s="52"/>
      <c r="D52" s="53">
        <v>434854</v>
      </c>
      <c r="E52" s="52"/>
      <c r="F52" s="53">
        <v>470526</v>
      </c>
      <c r="G52" s="53"/>
      <c r="H52" s="53">
        <v>434175</v>
      </c>
      <c r="I52" s="53"/>
      <c r="J52" s="53">
        <v>470526</v>
      </c>
      <c r="K52" s="183"/>
      <c r="L52" s="104"/>
    </row>
    <row r="53" spans="1:12" ht="22.5" customHeight="1" x14ac:dyDescent="0.45">
      <c r="A53" s="78" t="s">
        <v>184</v>
      </c>
      <c r="B53" s="52"/>
      <c r="C53" s="52"/>
      <c r="D53" s="53">
        <v>2099</v>
      </c>
      <c r="E53" s="52"/>
      <c r="F53" s="53">
        <v>2561</v>
      </c>
      <c r="G53" s="53"/>
      <c r="H53" s="53">
        <v>2493</v>
      </c>
      <c r="I53" s="53"/>
      <c r="J53" s="53">
        <v>2547</v>
      </c>
      <c r="K53" s="183"/>
      <c r="L53" s="104"/>
    </row>
    <row r="54" spans="1:12" ht="22.5" customHeight="1" x14ac:dyDescent="0.45">
      <c r="A54" s="54" t="s">
        <v>39</v>
      </c>
      <c r="B54" s="52"/>
      <c r="C54" s="52"/>
      <c r="D54" s="47">
        <v>2017</v>
      </c>
      <c r="E54" s="52"/>
      <c r="F54" s="47">
        <v>0</v>
      </c>
      <c r="G54" s="115"/>
      <c r="H54" s="47">
        <v>2017</v>
      </c>
      <c r="I54" s="53"/>
      <c r="J54" s="47">
        <v>0</v>
      </c>
      <c r="K54" s="183"/>
      <c r="L54" s="104"/>
    </row>
    <row r="55" spans="1:12" ht="22.5" customHeight="1" x14ac:dyDescent="0.45">
      <c r="A55" s="54" t="s">
        <v>16</v>
      </c>
      <c r="B55" s="52"/>
      <c r="C55" s="52"/>
      <c r="D55" s="53">
        <v>613</v>
      </c>
      <c r="E55" s="52"/>
      <c r="F55" s="53">
        <v>1828</v>
      </c>
      <c r="G55" s="53"/>
      <c r="H55" s="53">
        <v>610</v>
      </c>
      <c r="I55" s="53"/>
      <c r="J55" s="53">
        <v>3060</v>
      </c>
      <c r="K55" s="183"/>
      <c r="L55" s="104"/>
    </row>
    <row r="56" spans="1:12" ht="22.5" customHeight="1" x14ac:dyDescent="0.45">
      <c r="A56" s="55" t="s">
        <v>17</v>
      </c>
      <c r="B56" s="52"/>
      <c r="C56" s="52"/>
      <c r="D56" s="56">
        <f>SUM(D52:D55)</f>
        <v>439583</v>
      </c>
      <c r="E56" s="52"/>
      <c r="F56" s="56">
        <f>SUM(F52:F55)</f>
        <v>474915</v>
      </c>
      <c r="G56" s="57"/>
      <c r="H56" s="56">
        <f>SUM(H52:H55)</f>
        <v>439295</v>
      </c>
      <c r="I56" s="58"/>
      <c r="J56" s="56">
        <f>SUM(J52:J55)</f>
        <v>476133</v>
      </c>
      <c r="K56" s="183"/>
      <c r="L56" s="104"/>
    </row>
    <row r="57" spans="1:12" s="112" customFormat="1" ht="16.5" customHeight="1" x14ac:dyDescent="0.45">
      <c r="A57" s="116"/>
      <c r="B57" s="117"/>
      <c r="C57" s="117"/>
      <c r="D57" s="120"/>
      <c r="E57" s="117"/>
      <c r="F57" s="120"/>
      <c r="G57" s="120"/>
      <c r="H57" s="120"/>
      <c r="I57" s="120"/>
      <c r="J57" s="120"/>
      <c r="K57" s="183"/>
      <c r="L57" s="104"/>
    </row>
    <row r="58" spans="1:12" ht="22.5" customHeight="1" x14ac:dyDescent="0.45">
      <c r="A58" s="51" t="s">
        <v>35</v>
      </c>
      <c r="B58" s="52"/>
      <c r="C58" s="52"/>
      <c r="D58" s="53"/>
      <c r="E58" s="52"/>
      <c r="F58" s="53"/>
      <c r="G58" s="53"/>
      <c r="H58" s="53"/>
      <c r="I58" s="53"/>
      <c r="J58" s="53"/>
      <c r="K58" s="183"/>
      <c r="L58" s="104"/>
    </row>
    <row r="59" spans="1:12" ht="22.5" customHeight="1" x14ac:dyDescent="0.45">
      <c r="A59" s="54" t="s">
        <v>28</v>
      </c>
      <c r="B59" s="52"/>
      <c r="C59" s="52"/>
      <c r="D59" s="59">
        <v>375997</v>
      </c>
      <c r="E59" s="52"/>
      <c r="F59" s="59">
        <v>536893</v>
      </c>
      <c r="G59" s="59"/>
      <c r="H59" s="59">
        <v>372487</v>
      </c>
      <c r="I59" s="53"/>
      <c r="J59" s="59">
        <v>536893</v>
      </c>
      <c r="K59" s="183"/>
      <c r="L59" s="104"/>
    </row>
    <row r="60" spans="1:12" ht="22.5" customHeight="1" x14ac:dyDescent="0.45">
      <c r="A60" s="78" t="s">
        <v>185</v>
      </c>
      <c r="B60" s="52"/>
      <c r="C60" s="52"/>
      <c r="D60" s="59">
        <v>10774</v>
      </c>
      <c r="E60" s="52"/>
      <c r="F60" s="59">
        <v>17221</v>
      </c>
      <c r="G60" s="59"/>
      <c r="H60" s="59">
        <v>10612</v>
      </c>
      <c r="I60" s="53"/>
      <c r="J60" s="59">
        <v>17221</v>
      </c>
      <c r="K60" s="183"/>
      <c r="L60" s="104"/>
    </row>
    <row r="61" spans="1:12" ht="22.5" customHeight="1" x14ac:dyDescent="0.45">
      <c r="A61" s="78" t="s">
        <v>41</v>
      </c>
      <c r="B61" s="52"/>
      <c r="C61" s="52"/>
      <c r="D61" s="59">
        <v>27536</v>
      </c>
      <c r="E61" s="52"/>
      <c r="F61" s="59">
        <v>49246</v>
      </c>
      <c r="G61" s="59"/>
      <c r="H61" s="59">
        <v>23184</v>
      </c>
      <c r="I61" s="53"/>
      <c r="J61" s="59">
        <v>46174</v>
      </c>
      <c r="K61" s="183"/>
      <c r="L61" s="104"/>
    </row>
    <row r="62" spans="1:12" ht="22.5" customHeight="1" x14ac:dyDescent="0.45">
      <c r="A62" s="78" t="s">
        <v>126</v>
      </c>
      <c r="B62" s="52"/>
      <c r="C62" s="52"/>
      <c r="D62" s="59">
        <v>67</v>
      </c>
      <c r="E62" s="52"/>
      <c r="F62" s="227">
        <v>0</v>
      </c>
      <c r="G62" s="59"/>
      <c r="H62" s="59">
        <v>67</v>
      </c>
      <c r="I62" s="53"/>
      <c r="J62" s="227">
        <v>0</v>
      </c>
      <c r="K62" s="183"/>
      <c r="L62" s="104"/>
    </row>
    <row r="63" spans="1:12" ht="22.5" customHeight="1" x14ac:dyDescent="0.45">
      <c r="A63" s="60" t="s">
        <v>153</v>
      </c>
      <c r="B63" s="52"/>
      <c r="C63" s="52"/>
      <c r="D63" s="226">
        <v>0</v>
      </c>
      <c r="E63" s="52"/>
      <c r="F63" s="118">
        <v>2271</v>
      </c>
      <c r="G63" s="59"/>
      <c r="H63" s="226">
        <v>0</v>
      </c>
      <c r="I63" s="53"/>
      <c r="J63" s="118">
        <v>2271</v>
      </c>
      <c r="K63" s="183"/>
      <c r="L63" s="104"/>
    </row>
    <row r="64" spans="1:12" ht="22.5" customHeight="1" x14ac:dyDescent="0.45">
      <c r="A64" s="55" t="s">
        <v>36</v>
      </c>
      <c r="B64" s="52"/>
      <c r="C64" s="52"/>
      <c r="D64" s="56">
        <f>SUM(D59:D63)</f>
        <v>414374</v>
      </c>
      <c r="E64" s="52"/>
      <c r="F64" s="56">
        <f>SUM(F59:F63)</f>
        <v>605631</v>
      </c>
      <c r="G64" s="57"/>
      <c r="H64" s="56">
        <f>SUM(H59:H63)</f>
        <v>406350</v>
      </c>
      <c r="I64" s="58"/>
      <c r="J64" s="56">
        <f>SUM(J59:J63)</f>
        <v>602559</v>
      </c>
      <c r="K64" s="183"/>
      <c r="L64" s="104"/>
    </row>
    <row r="65" spans="1:14" ht="22.5" customHeight="1" x14ac:dyDescent="0.45">
      <c r="A65" s="54"/>
      <c r="B65" s="52"/>
      <c r="C65" s="52"/>
      <c r="D65" s="53"/>
      <c r="E65" s="52"/>
      <c r="F65" s="53"/>
      <c r="G65" s="53"/>
      <c r="H65" s="53"/>
      <c r="I65" s="53"/>
      <c r="J65" s="53"/>
      <c r="K65" s="183"/>
      <c r="L65" s="104"/>
    </row>
    <row r="66" spans="1:14" ht="22.5" customHeight="1" x14ac:dyDescent="0.45">
      <c r="A66" s="61" t="s">
        <v>179</v>
      </c>
      <c r="B66" s="52"/>
      <c r="C66" s="52"/>
      <c r="D66" s="58">
        <f>+D56-D64</f>
        <v>25209</v>
      </c>
      <c r="E66" s="52"/>
      <c r="F66" s="58">
        <f>+F56-F64</f>
        <v>-130716</v>
      </c>
      <c r="G66" s="58"/>
      <c r="H66" s="58">
        <f>+H56-H64</f>
        <v>32945</v>
      </c>
      <c r="I66" s="58"/>
      <c r="J66" s="58">
        <f>+J56-J64</f>
        <v>-126426</v>
      </c>
      <c r="K66" s="183"/>
      <c r="L66" s="104"/>
    </row>
    <row r="67" spans="1:14" ht="22.5" customHeight="1" x14ac:dyDescent="0.45">
      <c r="A67" s="78" t="s">
        <v>189</v>
      </c>
      <c r="B67" s="52"/>
      <c r="C67" s="52"/>
      <c r="D67" s="58"/>
      <c r="E67" s="52"/>
      <c r="F67" s="58"/>
      <c r="G67" s="58"/>
      <c r="H67" s="58"/>
      <c r="I67" s="58"/>
      <c r="J67" s="58"/>
      <c r="K67" s="183"/>
      <c r="L67" s="104"/>
    </row>
    <row r="68" spans="1:14" ht="22.5" customHeight="1" x14ac:dyDescent="0.45">
      <c r="A68" s="48" t="s">
        <v>177</v>
      </c>
      <c r="B68" s="52"/>
      <c r="C68" s="52"/>
      <c r="D68" s="58"/>
      <c r="E68" s="52"/>
      <c r="F68" s="58"/>
      <c r="G68" s="58"/>
      <c r="H68" s="58"/>
      <c r="I68" s="58"/>
      <c r="J68" s="58"/>
      <c r="K68" s="183"/>
      <c r="L68" s="104"/>
    </row>
    <row r="69" spans="1:14" ht="22.5" customHeight="1" x14ac:dyDescent="0.45">
      <c r="A69" s="48" t="s">
        <v>178</v>
      </c>
      <c r="B69" s="52"/>
      <c r="C69" s="52"/>
      <c r="D69" s="62">
        <v>-207</v>
      </c>
      <c r="E69" s="52"/>
      <c r="F69" s="226">
        <v>0</v>
      </c>
      <c r="G69" s="119"/>
      <c r="H69" s="62">
        <v>-207</v>
      </c>
      <c r="I69" s="53"/>
      <c r="J69" s="226">
        <v>0</v>
      </c>
      <c r="K69" s="183"/>
      <c r="L69" s="104"/>
    </row>
    <row r="70" spans="1:14" ht="22.5" customHeight="1" x14ac:dyDescent="0.45">
      <c r="A70" s="230" t="s">
        <v>134</v>
      </c>
      <c r="B70" s="52"/>
      <c r="C70" s="52"/>
      <c r="D70" s="58">
        <f>D66+D69</f>
        <v>25002</v>
      </c>
      <c r="E70" s="58">
        <f t="shared" ref="E70:G70" si="2">E66+E69</f>
        <v>0</v>
      </c>
      <c r="F70" s="58">
        <f t="shared" si="2"/>
        <v>-130716</v>
      </c>
      <c r="G70" s="58">
        <f t="shared" si="2"/>
        <v>0</v>
      </c>
      <c r="H70" s="58">
        <f>H66+H69</f>
        <v>32738</v>
      </c>
      <c r="I70" s="58">
        <f t="shared" ref="I70:J70" si="3">I66+I69</f>
        <v>0</v>
      </c>
      <c r="J70" s="58">
        <f t="shared" si="3"/>
        <v>-126426</v>
      </c>
      <c r="K70" s="183"/>
      <c r="L70" s="104"/>
    </row>
    <row r="71" spans="1:14" ht="22.5" customHeight="1" x14ac:dyDescent="0.45">
      <c r="A71" s="78" t="s">
        <v>176</v>
      </c>
      <c r="B71" s="52"/>
      <c r="C71" s="52"/>
      <c r="D71" s="62">
        <v>2498</v>
      </c>
      <c r="E71" s="52"/>
      <c r="F71" s="62">
        <v>-2161</v>
      </c>
      <c r="G71" s="119"/>
      <c r="H71" s="62">
        <v>2498</v>
      </c>
      <c r="I71" s="53"/>
      <c r="J71" s="62">
        <v>-2161</v>
      </c>
      <c r="K71" s="183"/>
      <c r="L71" s="104"/>
      <c r="N71" s="104"/>
    </row>
    <row r="72" spans="1:14" ht="22.5" customHeight="1" thickBot="1" x14ac:dyDescent="0.5">
      <c r="A72" s="55" t="s">
        <v>135</v>
      </c>
      <c r="B72" s="52"/>
      <c r="C72" s="52"/>
      <c r="D72" s="63">
        <f>D70-D71</f>
        <v>22504</v>
      </c>
      <c r="E72" s="52"/>
      <c r="F72" s="63">
        <f>F66-F71</f>
        <v>-128555</v>
      </c>
      <c r="G72" s="57"/>
      <c r="H72" s="63">
        <f>H70-H71</f>
        <v>30240</v>
      </c>
      <c r="I72" s="58"/>
      <c r="J72" s="63">
        <f>J66-J71</f>
        <v>-124265</v>
      </c>
      <c r="K72" s="183"/>
      <c r="L72" s="104"/>
    </row>
    <row r="73" spans="1:14" s="112" customFormat="1" ht="16.5" customHeight="1" thickTop="1" x14ac:dyDescent="0.45">
      <c r="A73" s="116"/>
      <c r="B73" s="117"/>
      <c r="C73" s="117"/>
      <c r="D73" s="120"/>
      <c r="E73" s="117"/>
      <c r="F73" s="120"/>
      <c r="G73" s="120"/>
      <c r="H73" s="120"/>
      <c r="I73" s="120"/>
      <c r="J73" s="120"/>
      <c r="K73" s="183"/>
    </row>
    <row r="74" spans="1:14" ht="21.75" x14ac:dyDescent="0.45">
      <c r="A74" s="61" t="s">
        <v>136</v>
      </c>
      <c r="B74" s="52"/>
      <c r="C74" s="52"/>
      <c r="D74" s="57"/>
      <c r="E74" s="52"/>
      <c r="F74" s="57"/>
      <c r="G74" s="57"/>
      <c r="H74" s="57"/>
      <c r="I74" s="58"/>
      <c r="J74" s="57"/>
      <c r="K74" s="183"/>
    </row>
    <row r="75" spans="1:14" ht="21.75" x14ac:dyDescent="0.45">
      <c r="A75" s="75" t="s">
        <v>114</v>
      </c>
      <c r="B75" s="52"/>
      <c r="C75" s="52"/>
      <c r="D75" s="57"/>
      <c r="E75" s="52"/>
      <c r="F75" s="57"/>
      <c r="G75" s="57"/>
      <c r="H75" s="57"/>
      <c r="I75" s="58"/>
      <c r="J75" s="57"/>
      <c r="K75" s="183"/>
    </row>
    <row r="76" spans="1:14" ht="22.5" customHeight="1" x14ac:dyDescent="0.45">
      <c r="A76" s="75" t="s">
        <v>113</v>
      </c>
      <c r="B76" s="52"/>
      <c r="C76" s="52"/>
      <c r="D76" s="57"/>
      <c r="E76" s="52"/>
      <c r="F76" s="57"/>
      <c r="G76" s="57"/>
      <c r="H76" s="57"/>
      <c r="I76" s="58"/>
      <c r="J76" s="57"/>
      <c r="K76" s="183"/>
    </row>
    <row r="77" spans="1:14" ht="21.75" hidden="1" x14ac:dyDescent="0.45">
      <c r="A77" s="48" t="s">
        <v>123</v>
      </c>
      <c r="B77" s="52"/>
      <c r="C77" s="52"/>
      <c r="D77" s="57"/>
      <c r="E77" s="52"/>
      <c r="F77" s="57"/>
      <c r="G77" s="57"/>
      <c r="H77" s="57"/>
      <c r="I77" s="58"/>
      <c r="J77" s="57"/>
      <c r="K77" s="183"/>
    </row>
    <row r="78" spans="1:14" ht="21.75" hidden="1" x14ac:dyDescent="0.45">
      <c r="A78" s="48" t="s">
        <v>124</v>
      </c>
      <c r="B78" s="52"/>
      <c r="C78" s="52"/>
      <c r="D78" s="121">
        <v>0</v>
      </c>
      <c r="E78" s="52"/>
      <c r="F78" s="121">
        <v>0</v>
      </c>
      <c r="G78" s="121"/>
      <c r="H78" s="121">
        <v>0</v>
      </c>
      <c r="I78" s="58"/>
      <c r="J78" s="121">
        <v>0</v>
      </c>
      <c r="K78" s="183"/>
    </row>
    <row r="79" spans="1:14" ht="22.5" hidden="1" customHeight="1" x14ac:dyDescent="0.45">
      <c r="A79" s="48" t="s">
        <v>112</v>
      </c>
      <c r="B79" s="52"/>
      <c r="C79" s="52"/>
      <c r="D79" s="121"/>
      <c r="E79" s="52"/>
      <c r="F79" s="121"/>
      <c r="G79" s="121"/>
      <c r="H79" s="121"/>
      <c r="I79" s="58"/>
      <c r="J79" s="121"/>
      <c r="K79" s="183"/>
    </row>
    <row r="80" spans="1:14" ht="22.5" customHeight="1" x14ac:dyDescent="0.45">
      <c r="A80" s="48" t="s">
        <v>120</v>
      </c>
      <c r="B80" s="52"/>
      <c r="C80" s="52"/>
      <c r="D80" s="122">
        <v>4537</v>
      </c>
      <c r="E80" s="52"/>
      <c r="F80" s="122">
        <v>-15045</v>
      </c>
      <c r="G80" s="121"/>
      <c r="H80" s="121">
        <v>0</v>
      </c>
      <c r="I80" s="58"/>
      <c r="J80" s="121">
        <v>0</v>
      </c>
      <c r="K80" s="183"/>
    </row>
    <row r="81" spans="1:11" ht="22.5" customHeight="1" x14ac:dyDescent="0.45">
      <c r="A81" s="61" t="s">
        <v>190</v>
      </c>
      <c r="B81" s="52"/>
      <c r="C81" s="52"/>
      <c r="D81" s="123">
        <f>SUM(D78:D80)</f>
        <v>4537</v>
      </c>
      <c r="E81" s="52"/>
      <c r="F81" s="123">
        <f>SUM(F78:F80)</f>
        <v>-15045</v>
      </c>
      <c r="G81" s="124"/>
      <c r="H81" s="125">
        <f>SUM(H78:H80)</f>
        <v>0</v>
      </c>
      <c r="I81" s="58"/>
      <c r="J81" s="125">
        <f>SUM(J78:J80)</f>
        <v>0</v>
      </c>
      <c r="K81" s="183"/>
    </row>
    <row r="82" spans="1:11" ht="22.5" customHeight="1" thickBot="1" x14ac:dyDescent="0.5">
      <c r="A82" s="61" t="s">
        <v>191</v>
      </c>
      <c r="B82" s="52"/>
      <c r="C82" s="52"/>
      <c r="D82" s="64">
        <f>D72+D81</f>
        <v>27041</v>
      </c>
      <c r="E82" s="52"/>
      <c r="F82" s="64">
        <f>F72+F81</f>
        <v>-143600</v>
      </c>
      <c r="G82" s="57"/>
      <c r="H82" s="64">
        <f>H72+H81</f>
        <v>30240</v>
      </c>
      <c r="I82" s="58"/>
      <c r="J82" s="64">
        <f>J72+J81</f>
        <v>-124265</v>
      </c>
      <c r="K82" s="183"/>
    </row>
    <row r="83" spans="1:11" s="112" customFormat="1" ht="10.35" customHeight="1" thickTop="1" x14ac:dyDescent="0.45">
      <c r="A83" s="116"/>
      <c r="B83" s="117"/>
      <c r="C83" s="117"/>
      <c r="D83" s="120"/>
      <c r="E83" s="117"/>
      <c r="F83" s="120"/>
      <c r="G83" s="120"/>
      <c r="H83" s="120"/>
      <c r="I83" s="120"/>
      <c r="J83" s="120"/>
      <c r="K83" s="183"/>
    </row>
    <row r="84" spans="1:11" ht="24.6" customHeight="1" thickBot="1" x14ac:dyDescent="0.5">
      <c r="A84" s="55" t="s">
        <v>137</v>
      </c>
      <c r="B84" s="52"/>
      <c r="C84" s="52"/>
      <c r="D84" s="126">
        <f>D72/570511</f>
        <v>3.9445339353667154E-2</v>
      </c>
      <c r="E84" s="52"/>
      <c r="F84" s="126">
        <f>F72/570511</f>
        <v>-0.22533307859094742</v>
      </c>
      <c r="G84" s="127"/>
      <c r="H84" s="126">
        <f>H72/570511</f>
        <v>5.3005112960135735E-2</v>
      </c>
      <c r="I84" s="128"/>
      <c r="J84" s="126">
        <f>J72/570511</f>
        <v>-0.21781350403410277</v>
      </c>
      <c r="K84" s="183"/>
    </row>
    <row r="85" spans="1:11" ht="22.5" customHeight="1" thickTop="1" x14ac:dyDescent="0.45"/>
  </sheetData>
  <mergeCells count="14">
    <mergeCell ref="D8:J8"/>
    <mergeCell ref="D4:F4"/>
    <mergeCell ref="H4:J4"/>
    <mergeCell ref="D5:G5"/>
    <mergeCell ref="H5:J5"/>
    <mergeCell ref="D6:F6"/>
    <mergeCell ref="H6:J6"/>
    <mergeCell ref="D50:J50"/>
    <mergeCell ref="D46:F46"/>
    <mergeCell ref="H46:J46"/>
    <mergeCell ref="D47:G47"/>
    <mergeCell ref="H47:J47"/>
    <mergeCell ref="D48:F48"/>
    <mergeCell ref="H48:J48"/>
  </mergeCells>
  <printOptions horizontalCentered="1"/>
  <pageMargins left="0.8" right="0.8" top="0.48" bottom="0.5" header="0.5" footer="0.5"/>
  <pageSetup paperSize="9" scale="86" firstPageNumber="5" orientation="portrait" useFirstPageNumber="1" r:id="rId1"/>
  <headerFooter alignWithMargins="0">
    <oddFooter>&amp;L      หมายเหตุประกอบงบการเงินเป็นส่วนหนึ่งของงบการเงินนี้
&amp;C&amp;P</oddFoot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U26"/>
  <sheetViews>
    <sheetView view="pageBreakPreview" zoomScale="80" zoomScaleNormal="80" zoomScaleSheetLayoutView="80" workbookViewId="0">
      <selection activeCell="A2" sqref="A2"/>
    </sheetView>
  </sheetViews>
  <sheetFormatPr defaultColWidth="9.140625" defaultRowHeight="21.75" x14ac:dyDescent="0.45"/>
  <cols>
    <col min="1" max="1" width="38.85546875" style="7" customWidth="1"/>
    <col min="2" max="2" width="8.42578125" style="7" customWidth="1"/>
    <col min="3" max="3" width="14.140625" style="7" customWidth="1"/>
    <col min="4" max="4" width="1.140625" style="7" customWidth="1"/>
    <col min="5" max="5" width="13.85546875" style="7" customWidth="1"/>
    <col min="6" max="6" width="1.140625" style="7" customWidth="1"/>
    <col min="7" max="7" width="13.42578125" style="7" customWidth="1"/>
    <col min="8" max="8" width="1.140625" style="7" customWidth="1"/>
    <col min="9" max="9" width="14.7109375" style="7" customWidth="1"/>
    <col min="10" max="10" width="1.140625" style="7" customWidth="1"/>
    <col min="11" max="11" width="16.140625" style="7" customWidth="1"/>
    <col min="12" max="12" width="1.140625" style="7" customWidth="1"/>
    <col min="13" max="13" width="14.7109375" style="7" customWidth="1"/>
    <col min="14" max="14" width="1.140625" style="7" customWidth="1"/>
    <col min="15" max="15" width="14.7109375" style="7" customWidth="1"/>
    <col min="16" max="16" width="1.140625" style="7" customWidth="1"/>
    <col min="17" max="17" width="14.7109375" style="7" customWidth="1"/>
    <col min="18" max="18" width="10.140625" style="7" customWidth="1"/>
    <col min="19" max="16384" width="9.140625" style="7"/>
  </cols>
  <sheetData>
    <row r="1" spans="1:21" s="3" customFormat="1" ht="23.25" x14ac:dyDescent="0.5">
      <c r="A1" s="8" t="s">
        <v>87</v>
      </c>
      <c r="B1" s="2"/>
    </row>
    <row r="2" spans="1:21" s="3" customFormat="1" ht="23.25" x14ac:dyDescent="0.5">
      <c r="A2" s="8" t="s">
        <v>65</v>
      </c>
      <c r="B2" s="2"/>
    </row>
    <row r="3" spans="1:21" s="3" customFormat="1" ht="23.25" x14ac:dyDescent="0.5">
      <c r="A3" s="8"/>
      <c r="B3" s="2"/>
    </row>
    <row r="4" spans="1:21" s="25" customFormat="1" ht="22.5" customHeight="1" x14ac:dyDescent="0.5">
      <c r="B4" s="11"/>
      <c r="C4" s="263" t="s">
        <v>83</v>
      </c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"/>
      <c r="S4" s="66"/>
      <c r="T4" s="66"/>
      <c r="U4" s="37"/>
    </row>
    <row r="5" spans="1:21" s="25" customFormat="1" ht="22.5" customHeight="1" x14ac:dyDescent="0.5">
      <c r="B5" s="11"/>
      <c r="C5" s="65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4" t="s">
        <v>89</v>
      </c>
      <c r="P5" s="73"/>
      <c r="Q5" s="73"/>
      <c r="R5" s="73"/>
      <c r="S5" s="66"/>
      <c r="T5" s="66"/>
      <c r="U5" s="37"/>
    </row>
    <row r="6" spans="1:21" s="1" customFormat="1" x14ac:dyDescent="0.45">
      <c r="B6" s="10"/>
      <c r="C6" s="4" t="s">
        <v>19</v>
      </c>
      <c r="D6" s="10"/>
      <c r="E6" s="13"/>
      <c r="F6" s="5"/>
      <c r="G6" s="35" t="s">
        <v>50</v>
      </c>
      <c r="H6" s="5"/>
      <c r="I6" s="260" t="s">
        <v>11</v>
      </c>
      <c r="J6" s="260"/>
      <c r="K6" s="260"/>
      <c r="L6" s="260"/>
      <c r="M6" s="260"/>
      <c r="N6" s="4"/>
      <c r="O6" s="72" t="s">
        <v>90</v>
      </c>
      <c r="P6" s="5"/>
      <c r="Q6" s="5"/>
    </row>
    <row r="7" spans="1:21" s="1" customFormat="1" x14ac:dyDescent="0.45">
      <c r="B7" s="10"/>
      <c r="C7" s="4" t="s">
        <v>20</v>
      </c>
      <c r="D7" s="10"/>
      <c r="E7" s="4"/>
      <c r="F7" s="5"/>
      <c r="G7" s="4" t="s">
        <v>46</v>
      </c>
      <c r="H7" s="5"/>
      <c r="I7" s="262" t="s">
        <v>56</v>
      </c>
      <c r="J7" s="262"/>
      <c r="K7" s="262"/>
      <c r="L7" s="5"/>
      <c r="M7" s="5"/>
      <c r="N7" s="5"/>
      <c r="O7" s="4" t="s">
        <v>91</v>
      </c>
      <c r="P7" s="5"/>
      <c r="Q7" s="4" t="s">
        <v>43</v>
      </c>
    </row>
    <row r="8" spans="1:21" s="1" customFormat="1" x14ac:dyDescent="0.45">
      <c r="B8" s="67"/>
      <c r="C8" s="4" t="s">
        <v>21</v>
      </c>
      <c r="D8" s="10"/>
      <c r="E8" s="13" t="s">
        <v>59</v>
      </c>
      <c r="F8" s="5"/>
      <c r="G8" s="4" t="s">
        <v>45</v>
      </c>
      <c r="H8" s="5"/>
      <c r="I8" s="13" t="s">
        <v>42</v>
      </c>
      <c r="J8" s="5"/>
      <c r="K8" s="4" t="s">
        <v>60</v>
      </c>
      <c r="L8" s="5"/>
      <c r="M8" s="4" t="s">
        <v>22</v>
      </c>
      <c r="N8" s="4"/>
      <c r="O8" s="4" t="s">
        <v>92</v>
      </c>
      <c r="P8" s="5"/>
      <c r="Q8" s="4" t="s">
        <v>44</v>
      </c>
    </row>
    <row r="9" spans="1:21" s="1" customFormat="1" x14ac:dyDescent="0.45">
      <c r="A9" s="6"/>
      <c r="B9" s="6"/>
      <c r="C9" s="261" t="s">
        <v>58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</row>
    <row r="10" spans="1:21" x14ac:dyDescent="0.45">
      <c r="A10" s="6" t="s">
        <v>94</v>
      </c>
      <c r="B10" s="6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22"/>
    </row>
    <row r="11" spans="1:21" s="1" customFormat="1" hidden="1" x14ac:dyDescent="0.45">
      <c r="A11" s="6" t="s">
        <v>79</v>
      </c>
      <c r="B11" s="6"/>
      <c r="C11" s="19">
        <v>143000</v>
      </c>
      <c r="D11" s="38"/>
      <c r="E11" s="19">
        <v>-4473</v>
      </c>
      <c r="F11" s="38"/>
      <c r="G11" s="19">
        <v>286487</v>
      </c>
      <c r="H11" s="19"/>
      <c r="I11" s="19">
        <v>14300</v>
      </c>
      <c r="J11" s="19"/>
      <c r="K11" s="19">
        <v>4473</v>
      </c>
      <c r="L11" s="19"/>
      <c r="M11" s="19">
        <v>1176479</v>
      </c>
      <c r="N11" s="19"/>
      <c r="O11" s="19"/>
      <c r="P11" s="19"/>
      <c r="Q11" s="19">
        <f>SUM(C11:M11)</f>
        <v>1620266</v>
      </c>
    </row>
    <row r="12" spans="1:21" s="1" customFormat="1" hidden="1" x14ac:dyDescent="0.45">
      <c r="A12" s="25" t="s">
        <v>77</v>
      </c>
      <c r="B12" s="6"/>
      <c r="C12" s="39"/>
      <c r="D12" s="34"/>
      <c r="E12" s="39"/>
      <c r="F12" s="34"/>
      <c r="G12" s="39"/>
      <c r="H12" s="34"/>
      <c r="I12" s="39"/>
      <c r="J12" s="34"/>
      <c r="K12" s="34"/>
      <c r="L12" s="34"/>
      <c r="M12" s="34"/>
      <c r="N12" s="34"/>
      <c r="O12" s="34"/>
      <c r="P12" s="34"/>
      <c r="Q12" s="40"/>
    </row>
    <row r="13" spans="1:21" s="1" customFormat="1" x14ac:dyDescent="0.45">
      <c r="A13" s="6" t="s">
        <v>95</v>
      </c>
      <c r="B13" s="6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42"/>
      <c r="N13" s="42"/>
      <c r="O13" s="42"/>
      <c r="P13" s="19"/>
      <c r="Q13" s="44">
        <f>SUM(B13:O13)</f>
        <v>0</v>
      </c>
      <c r="R13" s="21"/>
    </row>
    <row r="14" spans="1:21" s="1" customFormat="1" hidden="1" x14ac:dyDescent="0.45">
      <c r="A14" s="23" t="s">
        <v>88</v>
      </c>
      <c r="B14" s="6"/>
      <c r="C14" s="19"/>
      <c r="D14" s="20"/>
      <c r="E14" s="19"/>
      <c r="F14" s="20"/>
      <c r="G14" s="19"/>
      <c r="H14" s="20"/>
      <c r="I14" s="19"/>
      <c r="J14" s="20"/>
      <c r="K14" s="19"/>
      <c r="L14" s="20"/>
      <c r="M14" s="42"/>
      <c r="N14" s="42"/>
      <c r="O14" s="42"/>
      <c r="P14" s="20"/>
      <c r="Q14" s="19"/>
      <c r="R14" s="21"/>
    </row>
    <row r="15" spans="1:21" s="1" customFormat="1" hidden="1" x14ac:dyDescent="0.45">
      <c r="A15" s="24" t="s">
        <v>67</v>
      </c>
      <c r="B15" s="6"/>
      <c r="C15" s="19"/>
      <c r="D15" s="20"/>
      <c r="E15" s="19"/>
      <c r="F15" s="20"/>
      <c r="G15" s="19"/>
      <c r="H15" s="20"/>
      <c r="I15" s="19"/>
      <c r="J15" s="20"/>
      <c r="K15" s="19"/>
      <c r="L15" s="20"/>
      <c r="M15" s="42"/>
      <c r="N15" s="42"/>
      <c r="O15" s="42"/>
      <c r="P15" s="20"/>
      <c r="Q15" s="19"/>
      <c r="R15" s="21"/>
    </row>
    <row r="16" spans="1:21" s="1" customFormat="1" hidden="1" x14ac:dyDescent="0.45">
      <c r="A16" s="25" t="s">
        <v>68</v>
      </c>
      <c r="B16" s="6"/>
      <c r="C16" s="14"/>
      <c r="D16" s="15"/>
      <c r="E16" s="14"/>
      <c r="F16" s="15"/>
      <c r="G16" s="14"/>
      <c r="H16" s="15"/>
      <c r="I16" s="14"/>
      <c r="J16" s="15"/>
      <c r="K16" s="14"/>
      <c r="L16" s="15"/>
      <c r="M16" s="14"/>
      <c r="N16" s="14"/>
      <c r="O16" s="14"/>
      <c r="P16" s="20"/>
      <c r="Q16" s="19">
        <f>SUM(C16:M16)</f>
        <v>0</v>
      </c>
      <c r="R16" s="21"/>
    </row>
    <row r="17" spans="1:18" s="1" customFormat="1" hidden="1" x14ac:dyDescent="0.45">
      <c r="A17" s="25" t="s">
        <v>69</v>
      </c>
      <c r="B17" s="6"/>
      <c r="C17" s="14"/>
      <c r="D17" s="15"/>
      <c r="E17" s="14"/>
      <c r="F17" s="15"/>
      <c r="G17" s="14"/>
      <c r="H17" s="15"/>
      <c r="I17" s="14"/>
      <c r="J17" s="15"/>
      <c r="K17" s="14"/>
      <c r="L17" s="15"/>
      <c r="M17" s="14"/>
      <c r="N17" s="14"/>
      <c r="O17" s="14"/>
      <c r="P17" s="20"/>
      <c r="Q17" s="19">
        <f>SUM(C17:M17)</f>
        <v>0</v>
      </c>
      <c r="R17" s="21"/>
    </row>
    <row r="18" spans="1:18" s="1" customFormat="1" hidden="1" x14ac:dyDescent="0.45">
      <c r="A18" s="25" t="s">
        <v>70</v>
      </c>
      <c r="B18" s="6"/>
      <c r="C18" s="14"/>
      <c r="D18" s="20"/>
      <c r="E18" s="14"/>
      <c r="F18" s="20"/>
      <c r="G18" s="14"/>
      <c r="H18" s="20"/>
      <c r="I18" s="14"/>
      <c r="J18" s="20"/>
      <c r="K18" s="14"/>
      <c r="L18" s="20"/>
      <c r="M18" s="42"/>
      <c r="N18" s="42"/>
      <c r="O18" s="42"/>
      <c r="P18" s="20"/>
      <c r="Q18" s="19">
        <f>SUM(C18:M18)</f>
        <v>0</v>
      </c>
      <c r="R18" s="21"/>
    </row>
    <row r="19" spans="1:18" s="1" customFormat="1" hidden="1" x14ac:dyDescent="0.45">
      <c r="A19" s="26" t="s">
        <v>71</v>
      </c>
      <c r="B19" s="6"/>
      <c r="C19" s="27"/>
      <c r="D19" s="20"/>
      <c r="E19" s="27"/>
      <c r="F19" s="20"/>
      <c r="G19" s="27"/>
      <c r="H19" s="20"/>
      <c r="I19" s="27"/>
      <c r="J19" s="20"/>
      <c r="K19" s="27"/>
      <c r="L19" s="20"/>
      <c r="M19" s="41"/>
      <c r="N19" s="42"/>
      <c r="O19" s="42"/>
      <c r="P19" s="20"/>
      <c r="Q19" s="27">
        <f>SUM(Q16:Q18)</f>
        <v>0</v>
      </c>
      <c r="R19" s="21"/>
    </row>
    <row r="20" spans="1:18" x14ac:dyDescent="0.45">
      <c r="A20" s="6" t="s">
        <v>72</v>
      </c>
      <c r="B20" s="1"/>
      <c r="C20" s="14"/>
      <c r="D20" s="15"/>
      <c r="E20" s="14"/>
      <c r="F20" s="15"/>
      <c r="G20" s="14"/>
      <c r="H20" s="15"/>
      <c r="I20" s="14"/>
      <c r="J20" s="15"/>
      <c r="K20" s="15"/>
      <c r="L20" s="15"/>
      <c r="M20" s="43"/>
      <c r="N20" s="43"/>
      <c r="O20" s="43"/>
      <c r="P20" s="15"/>
      <c r="Q20" s="17"/>
      <c r="R20" s="22"/>
    </row>
    <row r="21" spans="1:18" x14ac:dyDescent="0.45">
      <c r="A21" s="28" t="s">
        <v>78</v>
      </c>
      <c r="B21" s="1"/>
      <c r="C21" s="14"/>
      <c r="D21" s="16"/>
      <c r="E21" s="14"/>
      <c r="F21" s="16"/>
      <c r="G21" s="14"/>
      <c r="H21" s="16"/>
      <c r="I21" s="14"/>
      <c r="J21" s="16"/>
      <c r="K21" s="16"/>
      <c r="L21" s="16"/>
      <c r="M21" s="34"/>
      <c r="N21" s="34"/>
      <c r="O21" s="16"/>
      <c r="P21" s="16"/>
      <c r="Q21" s="18">
        <f>SUM(C21:P21)</f>
        <v>0</v>
      </c>
      <c r="R21" s="22"/>
    </row>
    <row r="22" spans="1:18" x14ac:dyDescent="0.45">
      <c r="A22" s="28" t="s">
        <v>75</v>
      </c>
      <c r="B22" s="1"/>
      <c r="C22" s="14"/>
      <c r="D22" s="16"/>
      <c r="E22" s="14"/>
      <c r="F22" s="16"/>
      <c r="G22" s="14"/>
      <c r="H22" s="16"/>
      <c r="I22" s="14"/>
      <c r="J22" s="16"/>
      <c r="K22" s="16"/>
      <c r="L22" s="16"/>
      <c r="M22" s="16"/>
      <c r="N22" s="16"/>
      <c r="O22" s="16"/>
      <c r="P22" s="16"/>
      <c r="Q22" s="18">
        <f>SUM(C22:P22)</f>
        <v>0</v>
      </c>
      <c r="R22" s="22"/>
    </row>
    <row r="23" spans="1:18" x14ac:dyDescent="0.45">
      <c r="A23" s="23" t="s">
        <v>73</v>
      </c>
      <c r="B23" s="1"/>
      <c r="C23" s="29">
        <f>SUM(C21:C21)</f>
        <v>0</v>
      </c>
      <c r="D23" s="19"/>
      <c r="E23" s="29">
        <f>SUM(E21:E21)</f>
        <v>0</v>
      </c>
      <c r="F23" s="19"/>
      <c r="G23" s="29">
        <f>SUM(G21:G21)</f>
        <v>0</v>
      </c>
      <c r="H23" s="19"/>
      <c r="I23" s="29">
        <f>SUM(I21:I21)</f>
        <v>0</v>
      </c>
      <c r="J23" s="19"/>
      <c r="K23" s="27">
        <f>SUM(K21:K21)</f>
        <v>0</v>
      </c>
      <c r="L23" s="19"/>
      <c r="M23" s="27">
        <f>SUM(M21:M21)</f>
        <v>0</v>
      </c>
      <c r="N23" s="19"/>
      <c r="O23" s="27">
        <f>SUM(O21:O22)</f>
        <v>0</v>
      </c>
      <c r="P23" s="19"/>
      <c r="Q23" s="30">
        <f>SUM(Q21:Q22)</f>
        <v>0</v>
      </c>
      <c r="R23" s="22"/>
    </row>
    <row r="24" spans="1:18" ht="12.75" customHeight="1" x14ac:dyDescent="0.45">
      <c r="A24" s="23"/>
      <c r="B24" s="1"/>
      <c r="C24" s="14"/>
      <c r="D24" s="16"/>
      <c r="E24" s="14"/>
      <c r="F24" s="16"/>
      <c r="G24" s="14"/>
      <c r="H24" s="16"/>
      <c r="I24" s="14"/>
      <c r="J24" s="16"/>
      <c r="K24" s="16"/>
      <c r="L24" s="16"/>
      <c r="M24" s="16"/>
      <c r="N24" s="16"/>
      <c r="O24" s="16"/>
      <c r="P24" s="16"/>
      <c r="Q24" s="18"/>
      <c r="R24" s="22"/>
    </row>
    <row r="25" spans="1:18" ht="22.5" thickBot="1" x14ac:dyDescent="0.5">
      <c r="A25" s="6" t="s">
        <v>96</v>
      </c>
      <c r="B25" s="6"/>
      <c r="C25" s="31">
        <f>C13+C19+C23</f>
        <v>0</v>
      </c>
      <c r="D25" s="19"/>
      <c r="E25" s="31">
        <f>E13+E19+E23</f>
        <v>0</v>
      </c>
      <c r="F25" s="19"/>
      <c r="G25" s="31">
        <f>G13+G19+G23</f>
        <v>0</v>
      </c>
      <c r="H25" s="19"/>
      <c r="I25" s="31">
        <f>I13+I19+I23</f>
        <v>0</v>
      </c>
      <c r="J25" s="19"/>
      <c r="K25" s="31">
        <f>K13+K19+K23</f>
        <v>0</v>
      </c>
      <c r="L25" s="19"/>
      <c r="M25" s="31">
        <f>M13+M19+M23</f>
        <v>0</v>
      </c>
      <c r="N25" s="19"/>
      <c r="O25" s="31">
        <f>O13+O19+O23</f>
        <v>0</v>
      </c>
      <c r="P25" s="19"/>
      <c r="Q25" s="31">
        <f>Q13+Q19+Q23</f>
        <v>0</v>
      </c>
      <c r="R25" s="22">
        <f>Q25-'BS 3-4'!D76</f>
        <v>0</v>
      </c>
    </row>
    <row r="26" spans="1:18" ht="22.5" thickTop="1" x14ac:dyDescent="0.45"/>
  </sheetData>
  <mergeCells count="4">
    <mergeCell ref="I6:M6"/>
    <mergeCell ref="C9:Q9"/>
    <mergeCell ref="I7:K7"/>
    <mergeCell ref="C4:Q4"/>
  </mergeCells>
  <phoneticPr fontId="6" type="noConversion"/>
  <pageMargins left="0.8" right="0.2" top="0.48" bottom="0.5" header="0.5" footer="0.5"/>
  <pageSetup paperSize="9" scale="90" firstPageNumber="5" fitToHeight="0" orientation="landscape" useFirstPageNumber="1" r:id="rId1"/>
  <headerFooter>
    <oddFooter>&amp;L หมายเหตุประกอบงบการเงินเป็นส่วนหนึ่งของงบการเงินนี้&amp;14
&amp;C&amp;P&amp;R&amp;"Angsana New,Italic"
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44"/>
  <sheetViews>
    <sheetView view="pageBreakPreview" topLeftCell="A6" zoomScale="80" zoomScaleNormal="100" zoomScaleSheetLayoutView="80" workbookViewId="0">
      <selection activeCell="A44" sqref="A44"/>
    </sheetView>
  </sheetViews>
  <sheetFormatPr defaultColWidth="9.140625" defaultRowHeight="21.75" x14ac:dyDescent="0.45"/>
  <cols>
    <col min="1" max="1" width="43.85546875" style="7" customWidth="1"/>
    <col min="2" max="2" width="8.42578125" style="7" hidden="1" customWidth="1"/>
    <col min="3" max="3" width="2.5703125" style="7" customWidth="1"/>
    <col min="4" max="4" width="14.140625" style="7" customWidth="1"/>
    <col min="5" max="5" width="2.5703125" style="7" customWidth="1"/>
    <col min="6" max="6" width="14.140625" style="7" customWidth="1"/>
    <col min="7" max="7" width="2.5703125" style="7" customWidth="1"/>
    <col min="8" max="8" width="14.140625" style="7" customWidth="1"/>
    <col min="9" max="9" width="2.5703125" style="7" customWidth="1"/>
    <col min="10" max="10" width="14.7109375" style="7" customWidth="1"/>
    <col min="11" max="11" width="2.5703125" style="7" customWidth="1"/>
    <col min="12" max="12" width="16.140625" style="7" customWidth="1"/>
    <col min="13" max="13" width="2.5703125" style="7" customWidth="1"/>
    <col min="14" max="14" width="14.7109375" style="7" customWidth="1"/>
    <col min="15" max="15" width="2.5703125" style="7" customWidth="1"/>
    <col min="16" max="16" width="14.7109375" style="7" customWidth="1"/>
    <col min="17" max="17" width="10.140625" style="7" customWidth="1"/>
    <col min="18" max="16384" width="9.140625" style="7"/>
  </cols>
  <sheetData>
    <row r="1" spans="1:17" s="3" customFormat="1" ht="23.25" x14ac:dyDescent="0.5">
      <c r="A1" s="8" t="s">
        <v>87</v>
      </c>
      <c r="B1" s="8"/>
      <c r="C1" s="2"/>
    </row>
    <row r="2" spans="1:17" s="3" customFormat="1" ht="23.25" x14ac:dyDescent="0.5">
      <c r="A2" s="8" t="s">
        <v>65</v>
      </c>
      <c r="B2" s="8"/>
      <c r="C2" s="2"/>
    </row>
    <row r="3" spans="1:17" s="3" customFormat="1" ht="23.25" x14ac:dyDescent="0.5">
      <c r="A3" s="8"/>
      <c r="B3" s="8"/>
      <c r="C3" s="2"/>
    </row>
    <row r="4" spans="1:17" s="25" customFormat="1" ht="22.5" customHeight="1" x14ac:dyDescent="0.5">
      <c r="C4" s="11"/>
      <c r="D4" s="263" t="s">
        <v>84</v>
      </c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66"/>
    </row>
    <row r="5" spans="1:17" s="1" customFormat="1" x14ac:dyDescent="0.45">
      <c r="C5" s="10"/>
      <c r="D5" s="4" t="s">
        <v>19</v>
      </c>
      <c r="E5" s="10"/>
      <c r="F5" s="13"/>
      <c r="G5" s="5"/>
      <c r="H5" s="35" t="s">
        <v>50</v>
      </c>
      <c r="I5" s="5"/>
      <c r="J5" s="260" t="s">
        <v>11</v>
      </c>
      <c r="K5" s="260"/>
      <c r="L5" s="260"/>
      <c r="M5" s="260"/>
      <c r="N5" s="260"/>
      <c r="O5" s="5"/>
      <c r="P5" s="5"/>
    </row>
    <row r="6" spans="1:17" s="1" customFormat="1" x14ac:dyDescent="0.45">
      <c r="C6" s="10"/>
      <c r="D6" s="4" t="s">
        <v>20</v>
      </c>
      <c r="E6" s="10"/>
      <c r="F6" s="4"/>
      <c r="G6" s="5"/>
      <c r="H6" s="4" t="s">
        <v>46</v>
      </c>
      <c r="I6" s="5"/>
      <c r="J6" s="262" t="s">
        <v>56</v>
      </c>
      <c r="K6" s="262"/>
      <c r="L6" s="262"/>
      <c r="M6" s="5"/>
      <c r="N6" s="5"/>
      <c r="O6" s="5"/>
      <c r="P6" s="4" t="s">
        <v>43</v>
      </c>
    </row>
    <row r="7" spans="1:17" s="1" customFormat="1" x14ac:dyDescent="0.45">
      <c r="B7" s="1" t="s">
        <v>0</v>
      </c>
      <c r="C7" s="10"/>
      <c r="D7" s="4" t="s">
        <v>21</v>
      </c>
      <c r="E7" s="10"/>
      <c r="F7" s="13" t="s">
        <v>59</v>
      </c>
      <c r="G7" s="5"/>
      <c r="H7" s="4" t="s">
        <v>45</v>
      </c>
      <c r="I7" s="5"/>
      <c r="J7" s="13" t="s">
        <v>42</v>
      </c>
      <c r="K7" s="5"/>
      <c r="L7" s="4" t="s">
        <v>60</v>
      </c>
      <c r="M7" s="5"/>
      <c r="N7" s="13" t="s">
        <v>22</v>
      </c>
      <c r="O7" s="5"/>
      <c r="P7" s="4" t="s">
        <v>44</v>
      </c>
    </row>
    <row r="8" spans="1:17" s="1" customFormat="1" x14ac:dyDescent="0.45">
      <c r="A8" s="6"/>
      <c r="B8" s="6"/>
      <c r="C8" s="6"/>
      <c r="D8" s="261" t="s">
        <v>58</v>
      </c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</row>
    <row r="9" spans="1:17" x14ac:dyDescent="0.45">
      <c r="A9" s="6" t="s">
        <v>80</v>
      </c>
      <c r="B9" s="6"/>
      <c r="C9" s="6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22"/>
    </row>
    <row r="10" spans="1:17" s="1" customFormat="1" hidden="1" x14ac:dyDescent="0.45">
      <c r="A10" s="6" t="s">
        <v>79</v>
      </c>
      <c r="B10" s="6"/>
      <c r="C10" s="6"/>
      <c r="D10" s="19">
        <v>143000</v>
      </c>
      <c r="E10" s="38"/>
      <c r="F10" s="19">
        <v>-4473</v>
      </c>
      <c r="G10" s="38"/>
      <c r="H10" s="19">
        <v>286487</v>
      </c>
      <c r="I10" s="19"/>
      <c r="J10" s="19">
        <v>14300</v>
      </c>
      <c r="K10" s="19"/>
      <c r="L10" s="19">
        <v>4473</v>
      </c>
      <c r="M10" s="19"/>
      <c r="N10" s="19">
        <v>1176479</v>
      </c>
      <c r="O10" s="19"/>
      <c r="P10" s="19">
        <f>SUM(D10:N10)</f>
        <v>1620266</v>
      </c>
    </row>
    <row r="11" spans="1:17" s="1" customFormat="1" hidden="1" x14ac:dyDescent="0.45">
      <c r="A11" s="25" t="s">
        <v>77</v>
      </c>
      <c r="B11" s="25"/>
      <c r="C11" s="6"/>
      <c r="D11" s="39"/>
      <c r="E11" s="34"/>
      <c r="F11" s="39"/>
      <c r="G11" s="34"/>
      <c r="H11" s="39"/>
      <c r="I11" s="34"/>
      <c r="J11" s="39"/>
      <c r="K11" s="34"/>
      <c r="L11" s="34"/>
      <c r="M11" s="34"/>
      <c r="N11" s="34"/>
      <c r="O11" s="34"/>
      <c r="P11" s="40"/>
    </row>
    <row r="12" spans="1:17" s="1" customFormat="1" x14ac:dyDescent="0.45">
      <c r="A12" s="6" t="s">
        <v>81</v>
      </c>
      <c r="B12" s="6"/>
      <c r="C12" s="6"/>
      <c r="D12" s="19">
        <v>143000</v>
      </c>
      <c r="E12" s="19"/>
      <c r="F12" s="19">
        <v>-4473</v>
      </c>
      <c r="G12" s="19"/>
      <c r="H12" s="19">
        <v>286487</v>
      </c>
      <c r="I12" s="19"/>
      <c r="J12" s="19">
        <v>14300</v>
      </c>
      <c r="K12" s="19"/>
      <c r="L12" s="19">
        <v>4473</v>
      </c>
      <c r="M12" s="19"/>
      <c r="N12" s="42">
        <v>1216529</v>
      </c>
      <c r="O12" s="19"/>
      <c r="P12" s="44">
        <f>SUM(D12:O12)</f>
        <v>1660316</v>
      </c>
      <c r="Q12" s="21"/>
    </row>
    <row r="13" spans="1:17" s="1" customFormat="1" hidden="1" x14ac:dyDescent="0.45">
      <c r="A13" s="6"/>
      <c r="B13" s="6"/>
      <c r="C13" s="6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42"/>
      <c r="O13" s="19"/>
      <c r="P13" s="19"/>
      <c r="Q13" s="21"/>
    </row>
    <row r="14" spans="1:17" s="1" customFormat="1" hidden="1" x14ac:dyDescent="0.45">
      <c r="A14" s="23" t="s">
        <v>66</v>
      </c>
      <c r="B14" s="23"/>
      <c r="C14" s="6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42"/>
      <c r="O14" s="20"/>
      <c r="P14" s="19"/>
      <c r="Q14" s="21"/>
    </row>
    <row r="15" spans="1:17" s="1" customFormat="1" hidden="1" x14ac:dyDescent="0.45">
      <c r="A15" s="24" t="s">
        <v>67</v>
      </c>
      <c r="B15" s="24"/>
      <c r="C15" s="6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42"/>
      <c r="O15" s="20"/>
      <c r="P15" s="19"/>
      <c r="Q15" s="21"/>
    </row>
    <row r="16" spans="1:17" s="1" customFormat="1" hidden="1" x14ac:dyDescent="0.45">
      <c r="A16" s="25" t="s">
        <v>68</v>
      </c>
      <c r="B16" s="25"/>
      <c r="C16" s="6"/>
      <c r="D16" s="14"/>
      <c r="E16" s="15"/>
      <c r="F16" s="14"/>
      <c r="G16" s="15"/>
      <c r="H16" s="14"/>
      <c r="I16" s="15"/>
      <c r="J16" s="14"/>
      <c r="K16" s="15"/>
      <c r="L16" s="14"/>
      <c r="M16" s="15"/>
      <c r="N16" s="14"/>
      <c r="O16" s="20"/>
      <c r="P16" s="19">
        <f>SUM(D16:N16)</f>
        <v>0</v>
      </c>
      <c r="Q16" s="21"/>
    </row>
    <row r="17" spans="1:17" s="1" customFormat="1" hidden="1" x14ac:dyDescent="0.45">
      <c r="A17" s="25" t="s">
        <v>69</v>
      </c>
      <c r="B17" s="25"/>
      <c r="C17" s="6"/>
      <c r="D17" s="14"/>
      <c r="E17" s="15"/>
      <c r="F17" s="14"/>
      <c r="G17" s="15"/>
      <c r="H17" s="14"/>
      <c r="I17" s="15"/>
      <c r="J17" s="14"/>
      <c r="K17" s="15"/>
      <c r="L17" s="14"/>
      <c r="M17" s="15"/>
      <c r="N17" s="14"/>
      <c r="O17" s="20"/>
      <c r="P17" s="19">
        <f>SUM(D17:N17)</f>
        <v>0</v>
      </c>
      <c r="Q17" s="21"/>
    </row>
    <row r="18" spans="1:17" s="1" customFormat="1" hidden="1" x14ac:dyDescent="0.45">
      <c r="A18" s="25" t="s">
        <v>70</v>
      </c>
      <c r="B18" s="25"/>
      <c r="C18" s="6"/>
      <c r="D18" s="14"/>
      <c r="E18" s="20"/>
      <c r="F18" s="14"/>
      <c r="G18" s="20"/>
      <c r="H18" s="14"/>
      <c r="I18" s="20"/>
      <c r="J18" s="14"/>
      <c r="K18" s="20"/>
      <c r="L18" s="14"/>
      <c r="M18" s="20"/>
      <c r="N18" s="42"/>
      <c r="O18" s="20"/>
      <c r="P18" s="19">
        <f>SUM(D18:N18)</f>
        <v>0</v>
      </c>
      <c r="Q18" s="21"/>
    </row>
    <row r="19" spans="1:17" s="1" customFormat="1" hidden="1" x14ac:dyDescent="0.45">
      <c r="A19" s="26" t="s">
        <v>71</v>
      </c>
      <c r="B19" s="26"/>
      <c r="C19" s="6"/>
      <c r="D19" s="27"/>
      <c r="E19" s="20"/>
      <c r="F19" s="27"/>
      <c r="G19" s="20"/>
      <c r="H19" s="27"/>
      <c r="I19" s="20"/>
      <c r="J19" s="27"/>
      <c r="K19" s="20"/>
      <c r="L19" s="27"/>
      <c r="M19" s="20"/>
      <c r="N19" s="41"/>
      <c r="O19" s="20"/>
      <c r="P19" s="27">
        <f>SUM(P16:P18)</f>
        <v>0</v>
      </c>
      <c r="Q19" s="21"/>
    </row>
    <row r="20" spans="1:17" x14ac:dyDescent="0.45">
      <c r="A20" s="6" t="s">
        <v>72</v>
      </c>
      <c r="B20" s="6"/>
      <c r="C20" s="1"/>
      <c r="D20" s="14"/>
      <c r="E20" s="15"/>
      <c r="F20" s="14"/>
      <c r="G20" s="15"/>
      <c r="H20" s="14"/>
      <c r="I20" s="15"/>
      <c r="J20" s="14"/>
      <c r="K20" s="15"/>
      <c r="L20" s="15"/>
      <c r="M20" s="15"/>
      <c r="N20" s="43"/>
      <c r="O20" s="15"/>
      <c r="P20" s="17"/>
      <c r="Q20" s="22"/>
    </row>
    <row r="21" spans="1:17" x14ac:dyDescent="0.45">
      <c r="A21" s="28" t="s">
        <v>78</v>
      </c>
      <c r="B21" s="28"/>
      <c r="C21" s="1"/>
      <c r="D21" s="14">
        <v>0</v>
      </c>
      <c r="E21" s="16"/>
      <c r="F21" s="14">
        <v>0</v>
      </c>
      <c r="G21" s="16"/>
      <c r="H21" s="14">
        <v>0</v>
      </c>
      <c r="I21" s="16"/>
      <c r="J21" s="14">
        <v>0</v>
      </c>
      <c r="K21" s="16"/>
      <c r="L21" s="16">
        <v>0</v>
      </c>
      <c r="M21" s="16"/>
      <c r="N21" s="34">
        <v>18827</v>
      </c>
      <c r="O21" s="16"/>
      <c r="P21" s="18">
        <f>SUM(D21:O21)</f>
        <v>18827</v>
      </c>
      <c r="Q21" s="22"/>
    </row>
    <row r="22" spans="1:17" x14ac:dyDescent="0.45">
      <c r="A22" s="28" t="s">
        <v>75</v>
      </c>
      <c r="B22" s="28"/>
      <c r="C22" s="1"/>
      <c r="D22" s="14">
        <v>0</v>
      </c>
      <c r="E22" s="16"/>
      <c r="F22" s="14">
        <v>0</v>
      </c>
      <c r="G22" s="16"/>
      <c r="H22" s="14">
        <v>0</v>
      </c>
      <c r="I22" s="16"/>
      <c r="J22" s="14">
        <v>0</v>
      </c>
      <c r="K22" s="16"/>
      <c r="L22" s="16">
        <v>0</v>
      </c>
      <c r="M22" s="16"/>
      <c r="N22" s="16">
        <v>0</v>
      </c>
      <c r="O22" s="16"/>
      <c r="P22" s="18">
        <f>SUM(D22:O22)</f>
        <v>0</v>
      </c>
      <c r="Q22" s="22"/>
    </row>
    <row r="23" spans="1:17" x14ac:dyDescent="0.45">
      <c r="A23" s="23" t="s">
        <v>73</v>
      </c>
      <c r="B23" s="23"/>
      <c r="C23" s="1"/>
      <c r="D23" s="29">
        <f>SUM(D21:D21)</f>
        <v>0</v>
      </c>
      <c r="E23" s="19"/>
      <c r="F23" s="29">
        <f>SUM(F21:F21)</f>
        <v>0</v>
      </c>
      <c r="G23" s="19"/>
      <c r="H23" s="29">
        <f>SUM(H21:H21)</f>
        <v>0</v>
      </c>
      <c r="I23" s="19"/>
      <c r="J23" s="29">
        <f>SUM(J21:J21)</f>
        <v>0</v>
      </c>
      <c r="K23" s="19"/>
      <c r="L23" s="27">
        <f>SUM(L21:L21)</f>
        <v>0</v>
      </c>
      <c r="M23" s="19"/>
      <c r="N23" s="27">
        <f>SUM(N21:N21)</f>
        <v>18827</v>
      </c>
      <c r="O23" s="19"/>
      <c r="P23" s="30">
        <f>SUM(P21:P21)</f>
        <v>18827</v>
      </c>
      <c r="Q23" s="22"/>
    </row>
    <row r="24" spans="1:17" ht="12.75" customHeight="1" x14ac:dyDescent="0.45">
      <c r="A24" s="23"/>
      <c r="B24" s="23"/>
      <c r="C24" s="1"/>
      <c r="D24" s="14"/>
      <c r="E24" s="16"/>
      <c r="F24" s="14"/>
      <c r="G24" s="16"/>
      <c r="H24" s="14"/>
      <c r="I24" s="16"/>
      <c r="J24" s="14"/>
      <c r="K24" s="16"/>
      <c r="L24" s="16"/>
      <c r="M24" s="16"/>
      <c r="N24" s="16"/>
      <c r="O24" s="16"/>
      <c r="P24" s="18"/>
      <c r="Q24" s="22"/>
    </row>
    <row r="25" spans="1:17" ht="22.5" thickBot="1" x14ac:dyDescent="0.5">
      <c r="A25" s="6" t="s">
        <v>82</v>
      </c>
      <c r="B25" s="6"/>
      <c r="C25" s="6"/>
      <c r="D25" s="31">
        <f>D12+D19+D23</f>
        <v>143000</v>
      </c>
      <c r="E25" s="19"/>
      <c r="F25" s="31">
        <f>F12+F19+F23</f>
        <v>-4473</v>
      </c>
      <c r="G25" s="19"/>
      <c r="H25" s="31">
        <f>H12+H19+H23</f>
        <v>286487</v>
      </c>
      <c r="I25" s="19"/>
      <c r="J25" s="31">
        <f>J12+J19+J23</f>
        <v>14300</v>
      </c>
      <c r="K25" s="19"/>
      <c r="L25" s="31">
        <f>L12+L19+L23</f>
        <v>4473</v>
      </c>
      <c r="M25" s="19"/>
      <c r="N25" s="31">
        <f>N12+N19+N23</f>
        <v>1235356</v>
      </c>
      <c r="O25" s="19"/>
      <c r="P25" s="74">
        <f>P12+P19+P23</f>
        <v>1679143</v>
      </c>
      <c r="Q25" s="22"/>
    </row>
    <row r="26" spans="1:17" ht="22.5" thickTop="1" x14ac:dyDescent="0.45"/>
    <row r="27" spans="1:17" x14ac:dyDescent="0.45">
      <c r="A27" s="6" t="s">
        <v>94</v>
      </c>
      <c r="B27" s="6"/>
      <c r="C27" s="6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2"/>
    </row>
    <row r="28" spans="1:17" s="1" customFormat="1" hidden="1" x14ac:dyDescent="0.45">
      <c r="A28" s="6" t="s">
        <v>79</v>
      </c>
      <c r="B28" s="6"/>
      <c r="C28" s="6"/>
      <c r="D28" s="19">
        <v>143000</v>
      </c>
      <c r="E28" s="38"/>
      <c r="F28" s="19">
        <v>-4473</v>
      </c>
      <c r="G28" s="38"/>
      <c r="H28" s="19">
        <v>286487</v>
      </c>
      <c r="I28" s="19"/>
      <c r="J28" s="19">
        <v>14300</v>
      </c>
      <c r="K28" s="19"/>
      <c r="L28" s="19">
        <v>4473</v>
      </c>
      <c r="M28" s="19"/>
      <c r="N28" s="19">
        <v>1176479</v>
      </c>
      <c r="O28" s="19"/>
      <c r="P28" s="19">
        <f>SUM(D28:N28)</f>
        <v>1620266</v>
      </c>
    </row>
    <row r="29" spans="1:17" s="1" customFormat="1" hidden="1" x14ac:dyDescent="0.45">
      <c r="A29" s="25" t="s">
        <v>77</v>
      </c>
      <c r="B29" s="25"/>
      <c r="C29" s="6"/>
      <c r="D29" s="39"/>
      <c r="E29" s="34"/>
      <c r="F29" s="39"/>
      <c r="G29" s="34"/>
      <c r="H29" s="39"/>
      <c r="I29" s="34"/>
      <c r="J29" s="39"/>
      <c r="K29" s="34"/>
      <c r="L29" s="34"/>
      <c r="M29" s="34"/>
      <c r="N29" s="34"/>
      <c r="O29" s="34"/>
      <c r="P29" s="40"/>
    </row>
    <row r="30" spans="1:17" s="1" customFormat="1" x14ac:dyDescent="0.45">
      <c r="A30" s="6" t="s">
        <v>95</v>
      </c>
      <c r="B30" s="6"/>
      <c r="C30" s="6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42"/>
      <c r="O30" s="19"/>
      <c r="P30" s="44">
        <f>SUM(D30:O30)</f>
        <v>0</v>
      </c>
      <c r="Q30" s="21"/>
    </row>
    <row r="31" spans="1:17" s="1" customFormat="1" hidden="1" x14ac:dyDescent="0.45">
      <c r="A31" s="6"/>
      <c r="B31" s="6"/>
      <c r="C31" s="6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42"/>
      <c r="O31" s="19"/>
      <c r="P31" s="19"/>
      <c r="Q31" s="21"/>
    </row>
    <row r="32" spans="1:17" s="1" customFormat="1" hidden="1" x14ac:dyDescent="0.45">
      <c r="A32" s="23" t="s">
        <v>66</v>
      </c>
      <c r="B32" s="23"/>
      <c r="C32" s="6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42"/>
      <c r="O32" s="20"/>
      <c r="P32" s="19"/>
      <c r="Q32" s="21"/>
    </row>
    <row r="33" spans="1:17" s="1" customFormat="1" hidden="1" x14ac:dyDescent="0.45">
      <c r="A33" s="24" t="s">
        <v>67</v>
      </c>
      <c r="B33" s="24"/>
      <c r="C33" s="6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42"/>
      <c r="O33" s="20"/>
      <c r="P33" s="19"/>
      <c r="Q33" s="21"/>
    </row>
    <row r="34" spans="1:17" s="1" customFormat="1" hidden="1" x14ac:dyDescent="0.45">
      <c r="A34" s="25" t="s">
        <v>68</v>
      </c>
      <c r="B34" s="25"/>
      <c r="C34" s="6"/>
      <c r="D34" s="14"/>
      <c r="E34" s="15"/>
      <c r="F34" s="14"/>
      <c r="G34" s="15"/>
      <c r="H34" s="14"/>
      <c r="I34" s="15"/>
      <c r="J34" s="14"/>
      <c r="K34" s="15"/>
      <c r="L34" s="14"/>
      <c r="M34" s="15"/>
      <c r="N34" s="14"/>
      <c r="O34" s="20"/>
      <c r="P34" s="19">
        <f>SUM(D34:N34)</f>
        <v>0</v>
      </c>
      <c r="Q34" s="21"/>
    </row>
    <row r="35" spans="1:17" s="1" customFormat="1" hidden="1" x14ac:dyDescent="0.45">
      <c r="A35" s="25" t="s">
        <v>69</v>
      </c>
      <c r="B35" s="25"/>
      <c r="C35" s="6"/>
      <c r="D35" s="14"/>
      <c r="E35" s="15"/>
      <c r="F35" s="14"/>
      <c r="G35" s="15"/>
      <c r="H35" s="14"/>
      <c r="I35" s="15"/>
      <c r="J35" s="14"/>
      <c r="K35" s="15"/>
      <c r="L35" s="14"/>
      <c r="M35" s="15"/>
      <c r="N35" s="14"/>
      <c r="O35" s="20"/>
      <c r="P35" s="19">
        <f>SUM(D35:N35)</f>
        <v>0</v>
      </c>
      <c r="Q35" s="21"/>
    </row>
    <row r="36" spans="1:17" s="1" customFormat="1" hidden="1" x14ac:dyDescent="0.45">
      <c r="A36" s="25" t="s">
        <v>70</v>
      </c>
      <c r="B36" s="25"/>
      <c r="C36" s="6"/>
      <c r="D36" s="14"/>
      <c r="E36" s="20"/>
      <c r="F36" s="14"/>
      <c r="G36" s="20"/>
      <c r="H36" s="14"/>
      <c r="I36" s="20"/>
      <c r="J36" s="14"/>
      <c r="K36" s="20"/>
      <c r="L36" s="14"/>
      <c r="M36" s="20"/>
      <c r="N36" s="42"/>
      <c r="O36" s="20"/>
      <c r="P36" s="19">
        <f>SUM(D36:N36)</f>
        <v>0</v>
      </c>
      <c r="Q36" s="21"/>
    </row>
    <row r="37" spans="1:17" s="1" customFormat="1" hidden="1" x14ac:dyDescent="0.45">
      <c r="A37" s="26" t="s">
        <v>71</v>
      </c>
      <c r="B37" s="26"/>
      <c r="C37" s="6"/>
      <c r="D37" s="27"/>
      <c r="E37" s="20"/>
      <c r="F37" s="27"/>
      <c r="G37" s="20"/>
      <c r="H37" s="27"/>
      <c r="I37" s="20"/>
      <c r="J37" s="27"/>
      <c r="K37" s="20"/>
      <c r="L37" s="27"/>
      <c r="M37" s="20"/>
      <c r="N37" s="41"/>
      <c r="O37" s="20"/>
      <c r="P37" s="27">
        <f>SUM(P34:P36)</f>
        <v>0</v>
      </c>
      <c r="Q37" s="21"/>
    </row>
    <row r="38" spans="1:17" x14ac:dyDescent="0.45">
      <c r="A38" s="6" t="s">
        <v>72</v>
      </c>
      <c r="B38" s="6"/>
      <c r="C38" s="1"/>
      <c r="D38" s="14"/>
      <c r="E38" s="15"/>
      <c r="F38" s="14"/>
      <c r="G38" s="15"/>
      <c r="H38" s="14"/>
      <c r="I38" s="15"/>
      <c r="J38" s="14"/>
      <c r="K38" s="15"/>
      <c r="L38" s="15"/>
      <c r="M38" s="15"/>
      <c r="N38" s="43"/>
      <c r="O38" s="15"/>
      <c r="P38" s="17"/>
      <c r="Q38" s="22"/>
    </row>
    <row r="39" spans="1:17" x14ac:dyDescent="0.45">
      <c r="A39" s="28" t="s">
        <v>78</v>
      </c>
      <c r="B39" s="28"/>
      <c r="C39" s="1"/>
      <c r="D39" s="14"/>
      <c r="E39" s="16"/>
      <c r="F39" s="14"/>
      <c r="G39" s="16"/>
      <c r="H39" s="14"/>
      <c r="I39" s="16"/>
      <c r="J39" s="14"/>
      <c r="K39" s="16"/>
      <c r="L39" s="16"/>
      <c r="M39" s="16"/>
      <c r="N39" s="34"/>
      <c r="O39" s="16"/>
      <c r="P39" s="18">
        <f>SUM(D39:O39)</f>
        <v>0</v>
      </c>
      <c r="Q39" s="22"/>
    </row>
    <row r="40" spans="1:17" x14ac:dyDescent="0.45">
      <c r="A40" s="28" t="s">
        <v>75</v>
      </c>
      <c r="B40" s="28"/>
      <c r="C40" s="1"/>
      <c r="D40" s="14"/>
      <c r="E40" s="16"/>
      <c r="F40" s="14"/>
      <c r="G40" s="16"/>
      <c r="H40" s="14"/>
      <c r="I40" s="16"/>
      <c r="J40" s="14"/>
      <c r="K40" s="16"/>
      <c r="L40" s="16"/>
      <c r="M40" s="16"/>
      <c r="N40" s="16"/>
      <c r="O40" s="16"/>
      <c r="P40" s="18">
        <f>SUM(D40:O40)</f>
        <v>0</v>
      </c>
      <c r="Q40" s="22"/>
    </row>
    <row r="41" spans="1:17" x14ac:dyDescent="0.45">
      <c r="A41" s="23" t="s">
        <v>73</v>
      </c>
      <c r="B41" s="23"/>
      <c r="C41" s="1"/>
      <c r="D41" s="29">
        <f>SUM(D39:D39)</f>
        <v>0</v>
      </c>
      <c r="E41" s="19"/>
      <c r="F41" s="29">
        <f>SUM(F39:F39)</f>
        <v>0</v>
      </c>
      <c r="G41" s="19"/>
      <c r="H41" s="29">
        <f>SUM(H39:H39)</f>
        <v>0</v>
      </c>
      <c r="I41" s="19"/>
      <c r="J41" s="29">
        <f>SUM(J39:J39)</f>
        <v>0</v>
      </c>
      <c r="K41" s="19"/>
      <c r="L41" s="27">
        <f>SUM(L39:L39)</f>
        <v>0</v>
      </c>
      <c r="M41" s="19"/>
      <c r="N41" s="27">
        <f>SUM(N39:N39)</f>
        <v>0</v>
      </c>
      <c r="O41" s="19"/>
      <c r="P41" s="30">
        <f>SUM(P39:P39)</f>
        <v>0</v>
      </c>
      <c r="Q41" s="22"/>
    </row>
    <row r="42" spans="1:17" ht="12.75" customHeight="1" x14ac:dyDescent="0.45">
      <c r="A42" s="23"/>
      <c r="B42" s="23"/>
      <c r="C42" s="1"/>
      <c r="D42" s="14"/>
      <c r="E42" s="16"/>
      <c r="F42" s="14"/>
      <c r="G42" s="16"/>
      <c r="H42" s="14"/>
      <c r="I42" s="16"/>
      <c r="J42" s="14"/>
      <c r="K42" s="16"/>
      <c r="L42" s="16"/>
      <c r="M42" s="16"/>
      <c r="N42" s="16"/>
      <c r="O42" s="16"/>
      <c r="P42" s="18"/>
      <c r="Q42" s="22"/>
    </row>
    <row r="43" spans="1:17" ht="22.5" thickBot="1" x14ac:dyDescent="0.5">
      <c r="A43" s="6" t="s">
        <v>96</v>
      </c>
      <c r="B43" s="6"/>
      <c r="C43" s="6"/>
      <c r="D43" s="31">
        <f>D30+D37+D41</f>
        <v>0</v>
      </c>
      <c r="E43" s="19"/>
      <c r="F43" s="31">
        <f>F30+F37+F41</f>
        <v>0</v>
      </c>
      <c r="G43" s="19"/>
      <c r="H43" s="31">
        <f>H30+H37+H41</f>
        <v>0</v>
      </c>
      <c r="I43" s="19"/>
      <c r="J43" s="31">
        <f>J30+J37+J41</f>
        <v>0</v>
      </c>
      <c r="K43" s="19"/>
      <c r="L43" s="31">
        <f>L30+L37+L41</f>
        <v>0</v>
      </c>
      <c r="M43" s="19"/>
      <c r="N43" s="31">
        <f>N30+N37+N41</f>
        <v>0</v>
      </c>
      <c r="O43" s="19"/>
      <c r="P43" s="74">
        <f>P30+P37+P41</f>
        <v>0</v>
      </c>
      <c r="Q43" s="22">
        <f>P43-'BS 3-4'!H76</f>
        <v>0</v>
      </c>
    </row>
    <row r="44" spans="1:17" ht="22.5" thickTop="1" x14ac:dyDescent="0.45"/>
  </sheetData>
  <mergeCells count="4">
    <mergeCell ref="J5:N5"/>
    <mergeCell ref="D8:P8"/>
    <mergeCell ref="J6:L6"/>
    <mergeCell ref="D4:P4"/>
  </mergeCells>
  <pageMargins left="0.8" right="0.71" top="0.48" bottom="0.5" header="0.5" footer="0.5"/>
  <pageSetup paperSize="9" scale="90" firstPageNumber="6" fitToHeight="0" orientation="landscape" useFirstPageNumber="1" r:id="rId1"/>
  <headerFooter>
    <oddFooter>&amp;L หมายเหตุประกอบงบการเงินเป็นส่วนหนึ่งของงบการเงินนี้&amp;14
&amp;C&amp;P&amp;R&amp;"Angsana New,Italic"
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S67"/>
  <sheetViews>
    <sheetView view="pageBreakPreview" topLeftCell="A38" zoomScale="80" zoomScaleNormal="100" zoomScaleSheetLayoutView="80" workbookViewId="0">
      <selection activeCell="N62" sqref="N62"/>
    </sheetView>
  </sheetViews>
  <sheetFormatPr defaultColWidth="9.140625" defaultRowHeight="21.75" x14ac:dyDescent="0.45"/>
  <cols>
    <col min="1" max="1" width="43.5703125" style="1" customWidth="1"/>
    <col min="2" max="2" width="7.85546875" style="9" hidden="1" customWidth="1"/>
    <col min="3" max="3" width="1.140625" style="9" customWidth="1"/>
    <col min="4" max="4" width="13.140625" style="1" customWidth="1"/>
    <col min="5" max="5" width="1.140625" style="1" customWidth="1"/>
    <col min="6" max="6" width="13.140625" style="1" customWidth="1"/>
    <col min="7" max="7" width="1.140625" style="1" customWidth="1"/>
    <col min="8" max="8" width="13.140625" style="1" customWidth="1"/>
    <col min="9" max="9" width="1.140625" style="1" customWidth="1"/>
    <col min="10" max="10" width="13.140625" style="1" customWidth="1"/>
    <col min="11" max="11" width="1.140625" style="1" customWidth="1"/>
    <col min="12" max="12" width="13.140625" style="1" customWidth="1"/>
    <col min="13" max="13" width="1.140625" style="1" customWidth="1"/>
    <col min="14" max="14" width="13.140625" style="1" customWidth="1"/>
    <col min="15" max="15" width="1.140625" style="1" customWidth="1"/>
    <col min="16" max="16" width="14.5703125" style="1" customWidth="1"/>
    <col min="17" max="17" width="1.140625" style="1" customWidth="1"/>
    <col min="18" max="18" width="13.140625" style="1" customWidth="1"/>
    <col min="19" max="19" width="10" style="1" bestFit="1" customWidth="1"/>
    <col min="20" max="16384" width="9.140625" style="1"/>
  </cols>
  <sheetData>
    <row r="1" spans="1:19" ht="22.5" hidden="1" customHeight="1" x14ac:dyDescent="0.5">
      <c r="A1" s="12" t="s">
        <v>87</v>
      </c>
      <c r="B1" s="79"/>
      <c r="C1" s="79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84"/>
    </row>
    <row r="2" spans="1:19" ht="22.5" hidden="1" customHeight="1" x14ac:dyDescent="0.5">
      <c r="A2" s="8" t="s">
        <v>65</v>
      </c>
      <c r="B2" s="79"/>
      <c r="C2" s="79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84"/>
    </row>
    <row r="3" spans="1:19" ht="22.5" hidden="1" customHeight="1" x14ac:dyDescent="0.5">
      <c r="A3" s="8"/>
      <c r="B3" s="79"/>
      <c r="C3" s="79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84"/>
    </row>
    <row r="4" spans="1:19" ht="22.5" hidden="1" customHeight="1" x14ac:dyDescent="0.5">
      <c r="A4" s="8"/>
      <c r="B4" s="79"/>
      <c r="C4" s="79"/>
      <c r="D4" s="263" t="s">
        <v>83</v>
      </c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73"/>
      <c r="P4" s="73"/>
      <c r="Q4" s="3"/>
      <c r="R4" s="3"/>
      <c r="S4" s="84"/>
    </row>
    <row r="5" spans="1:19" ht="22.5" hidden="1" customHeight="1" x14ac:dyDescent="0.45">
      <c r="B5" s="11"/>
      <c r="C5" s="11"/>
      <c r="D5" s="4"/>
      <c r="E5" s="10"/>
      <c r="F5" s="4"/>
      <c r="G5" s="5"/>
      <c r="H5" s="35" t="s">
        <v>50</v>
      </c>
      <c r="I5" s="5"/>
      <c r="J5" s="260" t="s">
        <v>11</v>
      </c>
      <c r="K5" s="260"/>
      <c r="L5" s="260"/>
      <c r="M5" s="260"/>
      <c r="N5" s="260"/>
      <c r="O5" s="4"/>
      <c r="P5" s="4"/>
      <c r="Q5" s="5"/>
      <c r="R5" s="5"/>
      <c r="S5" s="84"/>
    </row>
    <row r="6" spans="1:19" ht="22.5" hidden="1" customHeight="1" x14ac:dyDescent="0.45">
      <c r="B6" s="11"/>
      <c r="C6" s="11"/>
      <c r="D6" s="4" t="s">
        <v>19</v>
      </c>
      <c r="E6" s="10"/>
      <c r="F6" s="13"/>
      <c r="G6" s="5"/>
      <c r="Q6" s="5"/>
      <c r="R6" s="5"/>
      <c r="S6" s="84"/>
    </row>
    <row r="7" spans="1:19" ht="22.5" hidden="1" customHeight="1" x14ac:dyDescent="0.45">
      <c r="B7" s="11"/>
      <c r="C7" s="11"/>
      <c r="D7" s="4" t="s">
        <v>20</v>
      </c>
      <c r="E7" s="10"/>
      <c r="F7" s="4"/>
      <c r="G7" s="5"/>
      <c r="H7" s="4" t="s">
        <v>46</v>
      </c>
      <c r="I7" s="5"/>
      <c r="J7" s="13" t="s">
        <v>56</v>
      </c>
      <c r="K7" s="5"/>
      <c r="L7" s="5"/>
      <c r="M7" s="5"/>
      <c r="N7" s="5"/>
      <c r="O7" s="5"/>
      <c r="P7" s="5"/>
      <c r="Q7" s="5"/>
      <c r="R7" s="4" t="s">
        <v>43</v>
      </c>
      <c r="S7" s="84"/>
    </row>
    <row r="8" spans="1:19" ht="22.5" hidden="1" customHeight="1" x14ac:dyDescent="0.45">
      <c r="B8" s="11" t="s">
        <v>0</v>
      </c>
      <c r="C8" s="11"/>
      <c r="D8" s="4" t="s">
        <v>21</v>
      </c>
      <c r="E8" s="10"/>
      <c r="F8" s="13" t="s">
        <v>59</v>
      </c>
      <c r="G8" s="5"/>
      <c r="H8" s="4" t="s">
        <v>45</v>
      </c>
      <c r="I8" s="5"/>
      <c r="J8" s="13" t="s">
        <v>42</v>
      </c>
      <c r="K8" s="5"/>
      <c r="L8" s="4" t="s">
        <v>60</v>
      </c>
      <c r="M8" s="5"/>
      <c r="N8" s="4" t="s">
        <v>22</v>
      </c>
      <c r="O8" s="4"/>
      <c r="P8" s="4"/>
      <c r="Q8" s="5"/>
      <c r="R8" s="4" t="s">
        <v>44</v>
      </c>
      <c r="S8" s="84"/>
    </row>
    <row r="9" spans="1:19" ht="22.5" hidden="1" customHeight="1" x14ac:dyDescent="0.45">
      <c r="A9" s="6" t="s">
        <v>103</v>
      </c>
      <c r="B9" s="80"/>
      <c r="C9" s="80"/>
      <c r="D9" s="261" t="s">
        <v>58</v>
      </c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</row>
    <row r="10" spans="1:19" ht="22.5" hidden="1" customHeight="1" x14ac:dyDescent="0.45">
      <c r="A10" s="6" t="s">
        <v>104</v>
      </c>
      <c r="B10" s="80"/>
      <c r="C10" s="80"/>
      <c r="D10" s="85">
        <v>143000</v>
      </c>
      <c r="E10" s="85"/>
      <c r="F10" s="85">
        <v>-4473</v>
      </c>
      <c r="G10" s="85"/>
      <c r="H10" s="85">
        <v>286487</v>
      </c>
      <c r="I10" s="85"/>
      <c r="J10" s="85">
        <v>14300</v>
      </c>
      <c r="K10" s="85"/>
      <c r="L10" s="85">
        <v>4473</v>
      </c>
      <c r="M10" s="85"/>
      <c r="N10" s="86">
        <v>1134711</v>
      </c>
      <c r="O10" s="86"/>
      <c r="P10" s="86"/>
      <c r="Q10" s="85"/>
      <c r="R10" s="85">
        <f>SUM(D10:N10)</f>
        <v>1578498</v>
      </c>
      <c r="S10" s="84"/>
    </row>
    <row r="11" spans="1:19" ht="12" hidden="1" customHeight="1" x14ac:dyDescent="0.45">
      <c r="A11" s="6"/>
      <c r="B11" s="80"/>
      <c r="C11" s="80"/>
      <c r="D11" s="85"/>
      <c r="E11" s="87"/>
      <c r="F11" s="85"/>
      <c r="G11" s="87"/>
      <c r="H11" s="85"/>
      <c r="I11" s="87"/>
      <c r="J11" s="85"/>
      <c r="K11" s="87"/>
      <c r="L11" s="85"/>
      <c r="M11" s="87"/>
      <c r="N11" s="86"/>
      <c r="O11" s="86"/>
      <c r="P11" s="86"/>
      <c r="Q11" s="87"/>
      <c r="R11" s="85"/>
      <c r="S11" s="84"/>
    </row>
    <row r="12" spans="1:19" ht="22.5" hidden="1" customHeight="1" x14ac:dyDescent="0.45">
      <c r="A12" s="23" t="s">
        <v>66</v>
      </c>
      <c r="B12" s="80"/>
      <c r="C12" s="80"/>
      <c r="D12" s="85"/>
      <c r="E12" s="87"/>
      <c r="F12" s="85"/>
      <c r="G12" s="87"/>
      <c r="H12" s="85"/>
      <c r="I12" s="87"/>
      <c r="J12" s="85"/>
      <c r="K12" s="87"/>
      <c r="L12" s="85"/>
      <c r="M12" s="87"/>
      <c r="N12" s="86"/>
      <c r="O12" s="86"/>
      <c r="P12" s="86"/>
      <c r="Q12" s="87"/>
      <c r="R12" s="85"/>
      <c r="S12" s="84"/>
    </row>
    <row r="13" spans="1:19" ht="22.5" hidden="1" customHeight="1" x14ac:dyDescent="0.45">
      <c r="A13" s="24" t="s">
        <v>67</v>
      </c>
      <c r="B13" s="80"/>
      <c r="C13" s="80"/>
      <c r="D13" s="85"/>
      <c r="E13" s="87"/>
      <c r="F13" s="85"/>
      <c r="G13" s="87"/>
      <c r="H13" s="85"/>
      <c r="I13" s="87"/>
      <c r="J13" s="85"/>
      <c r="K13" s="87"/>
      <c r="L13" s="85"/>
      <c r="M13" s="87"/>
      <c r="N13" s="86"/>
      <c r="O13" s="86"/>
      <c r="P13" s="86"/>
      <c r="Q13" s="87"/>
      <c r="R13" s="85"/>
      <c r="S13" s="84"/>
    </row>
    <row r="14" spans="1:19" ht="22.5" hidden="1" customHeight="1" x14ac:dyDescent="0.45">
      <c r="A14" s="25" t="s">
        <v>68</v>
      </c>
      <c r="B14" s="80"/>
      <c r="C14" s="80"/>
      <c r="D14" s="88"/>
      <c r="E14" s="89"/>
      <c r="F14" s="88"/>
      <c r="G14" s="89"/>
      <c r="H14" s="88"/>
      <c r="I14" s="89"/>
      <c r="J14" s="88"/>
      <c r="K14" s="89"/>
      <c r="L14" s="89"/>
      <c r="M14" s="89"/>
      <c r="N14" s="90"/>
      <c r="O14" s="90"/>
      <c r="P14" s="90"/>
      <c r="Q14" s="87"/>
      <c r="R14" s="85">
        <f>SUM(D14:N14)</f>
        <v>0</v>
      </c>
      <c r="S14" s="84"/>
    </row>
    <row r="15" spans="1:19" ht="22.5" hidden="1" customHeight="1" x14ac:dyDescent="0.45">
      <c r="A15" s="25" t="s">
        <v>69</v>
      </c>
      <c r="B15" s="80"/>
      <c r="C15" s="80"/>
      <c r="D15" s="88"/>
      <c r="E15" s="89"/>
      <c r="F15" s="88"/>
      <c r="G15" s="89"/>
      <c r="H15" s="88"/>
      <c r="I15" s="89"/>
      <c r="J15" s="88"/>
      <c r="K15" s="89"/>
      <c r="L15" s="89"/>
      <c r="M15" s="89"/>
      <c r="N15" s="90"/>
      <c r="O15" s="90"/>
      <c r="P15" s="90"/>
      <c r="Q15" s="87"/>
      <c r="R15" s="85">
        <f>SUM(D15:N15)</f>
        <v>0</v>
      </c>
      <c r="S15" s="84"/>
    </row>
    <row r="16" spans="1:19" ht="22.5" hidden="1" customHeight="1" x14ac:dyDescent="0.45">
      <c r="A16" s="25" t="s">
        <v>70</v>
      </c>
      <c r="B16" s="33">
        <v>12</v>
      </c>
      <c r="C16" s="33"/>
      <c r="D16" s="91">
        <v>0</v>
      </c>
      <c r="E16" s="89"/>
      <c r="F16" s="88">
        <v>0</v>
      </c>
      <c r="G16" s="89"/>
      <c r="H16" s="88">
        <v>0</v>
      </c>
      <c r="I16" s="89"/>
      <c r="J16" s="88">
        <v>0</v>
      </c>
      <c r="K16" s="89"/>
      <c r="L16" s="89">
        <v>0</v>
      </c>
      <c r="M16" s="87"/>
      <c r="N16" s="90">
        <v>-159743</v>
      </c>
      <c r="O16" s="90"/>
      <c r="P16" s="90"/>
      <c r="Q16" s="92"/>
      <c r="R16" s="89">
        <f>SUM(D16:N16)</f>
        <v>-159743</v>
      </c>
      <c r="S16" s="84"/>
    </row>
    <row r="17" spans="1:19" ht="22.5" hidden="1" customHeight="1" x14ac:dyDescent="0.45">
      <c r="A17" s="26" t="s">
        <v>71</v>
      </c>
      <c r="B17" s="81"/>
      <c r="C17" s="81"/>
      <c r="D17" s="93">
        <f>SUM(D14:D16)</f>
        <v>0</v>
      </c>
      <c r="E17" s="87"/>
      <c r="F17" s="94">
        <f>SUM(F14:F16)</f>
        <v>0</v>
      </c>
      <c r="G17" s="87"/>
      <c r="H17" s="94">
        <f>SUM(H14:H16)</f>
        <v>0</v>
      </c>
      <c r="I17" s="87"/>
      <c r="J17" s="94">
        <f>SUM(J14:J16)</f>
        <v>0</v>
      </c>
      <c r="K17" s="87"/>
      <c r="L17" s="94">
        <f>SUM(L14:L16)</f>
        <v>0</v>
      </c>
      <c r="M17" s="87"/>
      <c r="N17" s="93">
        <f>SUM(N14:N16)</f>
        <v>-159743</v>
      </c>
      <c r="O17" s="86"/>
      <c r="P17" s="86"/>
      <c r="Q17" s="87"/>
      <c r="R17" s="94">
        <f>SUM(R14:R16)</f>
        <v>-159743</v>
      </c>
      <c r="S17" s="84"/>
    </row>
    <row r="18" spans="1:19" ht="22.5" hidden="1" customHeight="1" x14ac:dyDescent="0.45">
      <c r="A18" s="6"/>
      <c r="B18" s="81"/>
      <c r="C18" s="81"/>
      <c r="D18" s="86"/>
      <c r="E18" s="87"/>
      <c r="F18" s="85"/>
      <c r="G18" s="87"/>
      <c r="H18" s="85"/>
      <c r="I18" s="87"/>
      <c r="J18" s="85"/>
      <c r="K18" s="87"/>
      <c r="L18" s="85"/>
      <c r="M18" s="87"/>
      <c r="N18" s="86"/>
      <c r="O18" s="86"/>
      <c r="P18" s="86"/>
      <c r="Q18" s="87"/>
      <c r="R18" s="85"/>
      <c r="S18" s="84"/>
    </row>
    <row r="19" spans="1:19" ht="22.5" hidden="1" customHeight="1" x14ac:dyDescent="0.45">
      <c r="A19" s="6" t="s">
        <v>72</v>
      </c>
      <c r="B19" s="33"/>
      <c r="C19" s="33"/>
      <c r="D19" s="91"/>
      <c r="E19" s="89"/>
      <c r="F19" s="88"/>
      <c r="G19" s="89"/>
      <c r="H19" s="88"/>
      <c r="I19" s="89"/>
      <c r="J19" s="88"/>
      <c r="K19" s="89"/>
      <c r="L19" s="89"/>
      <c r="M19" s="89"/>
      <c r="N19" s="90"/>
      <c r="O19" s="90"/>
      <c r="P19" s="90"/>
      <c r="Q19" s="89"/>
      <c r="R19" s="95"/>
      <c r="S19" s="84"/>
    </row>
    <row r="20" spans="1:19" ht="22.5" hidden="1" customHeight="1" x14ac:dyDescent="0.45">
      <c r="A20" s="28" t="s">
        <v>78</v>
      </c>
      <c r="B20" s="33"/>
      <c r="C20" s="33"/>
      <c r="D20" s="91">
        <v>0</v>
      </c>
      <c r="E20" s="89"/>
      <c r="F20" s="88">
        <v>0</v>
      </c>
      <c r="G20" s="89"/>
      <c r="H20" s="88">
        <v>0</v>
      </c>
      <c r="I20" s="89"/>
      <c r="J20" s="88">
        <v>0</v>
      </c>
      <c r="K20" s="89"/>
      <c r="L20" s="89">
        <v>0</v>
      </c>
      <c r="M20" s="89"/>
      <c r="N20" s="90">
        <v>139547</v>
      </c>
      <c r="O20" s="90"/>
      <c r="P20" s="90"/>
      <c r="Q20" s="89"/>
      <c r="R20" s="96">
        <f>SUM(D20:Q20)</f>
        <v>139547</v>
      </c>
      <c r="S20" s="84"/>
    </row>
    <row r="21" spans="1:19" ht="22.5" hidden="1" customHeight="1" x14ac:dyDescent="0.45">
      <c r="A21" s="28" t="s">
        <v>75</v>
      </c>
      <c r="B21" s="33"/>
      <c r="C21" s="33"/>
      <c r="D21" s="91">
        <v>0</v>
      </c>
      <c r="E21" s="89"/>
      <c r="F21" s="88">
        <v>0</v>
      </c>
      <c r="G21" s="89"/>
      <c r="H21" s="88">
        <v>0</v>
      </c>
      <c r="I21" s="89"/>
      <c r="J21" s="88">
        <v>0</v>
      </c>
      <c r="K21" s="89"/>
      <c r="L21" s="89">
        <v>0</v>
      </c>
      <c r="M21" s="89"/>
      <c r="N21" s="90">
        <v>-1599</v>
      </c>
      <c r="O21" s="90"/>
      <c r="P21" s="90"/>
      <c r="Q21" s="89"/>
      <c r="R21" s="96">
        <f>SUM(D21:Q21)</f>
        <v>-1599</v>
      </c>
      <c r="S21" s="84"/>
    </row>
    <row r="22" spans="1:19" ht="22.5" hidden="1" customHeight="1" x14ac:dyDescent="0.45">
      <c r="A22" s="23" t="s">
        <v>73</v>
      </c>
      <c r="D22" s="97">
        <f>SUM(D20:D21)</f>
        <v>0</v>
      </c>
      <c r="E22" s="85"/>
      <c r="F22" s="97">
        <f>SUM(F20:F21)</f>
        <v>0</v>
      </c>
      <c r="G22" s="85"/>
      <c r="H22" s="97">
        <f>SUM(H20:H21)</f>
        <v>0</v>
      </c>
      <c r="I22" s="85"/>
      <c r="J22" s="97">
        <f>SUM(J20:J21)</f>
        <v>0</v>
      </c>
      <c r="K22" s="85"/>
      <c r="L22" s="94">
        <f>SUM(L20:L21)</f>
        <v>0</v>
      </c>
      <c r="M22" s="85"/>
      <c r="N22" s="94">
        <f>SUM(N20:N21)</f>
        <v>137948</v>
      </c>
      <c r="O22" s="85"/>
      <c r="P22" s="85"/>
      <c r="Q22" s="85"/>
      <c r="R22" s="98">
        <f>SUM(R20:R21)</f>
        <v>137948</v>
      </c>
      <c r="S22" s="84"/>
    </row>
    <row r="23" spans="1:19" ht="22.5" hidden="1" customHeight="1" x14ac:dyDescent="0.45">
      <c r="A23" s="23"/>
      <c r="D23" s="88"/>
      <c r="E23" s="89"/>
      <c r="F23" s="88"/>
      <c r="G23" s="89"/>
      <c r="H23" s="88"/>
      <c r="I23" s="89"/>
      <c r="J23" s="88"/>
      <c r="K23" s="89"/>
      <c r="L23" s="89"/>
      <c r="M23" s="89"/>
      <c r="N23" s="89"/>
      <c r="O23" s="89"/>
      <c r="P23" s="89"/>
      <c r="Q23" s="89"/>
      <c r="R23" s="96"/>
      <c r="S23" s="84"/>
    </row>
    <row r="24" spans="1:19" ht="22.5" hidden="1" customHeight="1" x14ac:dyDescent="0.45">
      <c r="A24" s="6" t="s">
        <v>105</v>
      </c>
      <c r="B24" s="80"/>
      <c r="C24" s="80"/>
      <c r="D24" s="99">
        <f>D10+D17+D22</f>
        <v>143000</v>
      </c>
      <c r="E24" s="85"/>
      <c r="F24" s="99">
        <f>F10+F17+F22</f>
        <v>-4473</v>
      </c>
      <c r="G24" s="85"/>
      <c r="H24" s="99">
        <f>H10+H17+H22</f>
        <v>286487</v>
      </c>
      <c r="I24" s="85"/>
      <c r="J24" s="99">
        <f>J10+J17+J22</f>
        <v>14300</v>
      </c>
      <c r="K24" s="85"/>
      <c r="L24" s="99">
        <f>L10+L17+L22</f>
        <v>4473</v>
      </c>
      <c r="M24" s="85"/>
      <c r="N24" s="99">
        <f>N10+N17+N22</f>
        <v>1112916</v>
      </c>
      <c r="O24" s="85"/>
      <c r="P24" s="85"/>
      <c r="Q24" s="85"/>
      <c r="R24" s="99">
        <f>R10+R17+R22</f>
        <v>1556703</v>
      </c>
      <c r="S24" s="84"/>
    </row>
    <row r="25" spans="1:19" ht="22.5" hidden="1" customHeight="1" x14ac:dyDescent="0.45"/>
    <row r="26" spans="1:19" ht="22.5" customHeight="1" x14ac:dyDescent="0.5">
      <c r="A26" s="12" t="s">
        <v>87</v>
      </c>
      <c r="B26" s="79"/>
      <c r="C26" s="7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9" ht="22.5" customHeight="1" x14ac:dyDescent="0.5">
      <c r="A27" s="8" t="s">
        <v>65</v>
      </c>
      <c r="B27" s="79"/>
      <c r="C27" s="79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9" ht="6.75" customHeight="1" x14ac:dyDescent="0.5">
      <c r="A28" s="8"/>
      <c r="B28" s="79"/>
      <c r="C28" s="79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9" ht="22.5" customHeight="1" x14ac:dyDescent="0.45">
      <c r="B29" s="11"/>
      <c r="C29" s="11"/>
      <c r="D29" s="253" t="s">
        <v>83</v>
      </c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</row>
    <row r="30" spans="1:19" ht="22.5" customHeight="1" x14ac:dyDescent="0.5">
      <c r="B30" s="11"/>
      <c r="C30" s="11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13" t="s">
        <v>89</v>
      </c>
      <c r="Q30" s="5"/>
      <c r="R30" s="5"/>
    </row>
    <row r="31" spans="1:19" ht="22.5" customHeight="1" x14ac:dyDescent="0.5">
      <c r="B31" s="11"/>
      <c r="C31" s="11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13" t="s">
        <v>106</v>
      </c>
      <c r="Q31" s="5"/>
      <c r="R31" s="5"/>
    </row>
    <row r="32" spans="1:19" ht="22.5" customHeight="1" x14ac:dyDescent="0.45">
      <c r="B32" s="11"/>
      <c r="C32" s="11"/>
      <c r="E32" s="10"/>
      <c r="F32" s="13"/>
      <c r="G32" s="5"/>
      <c r="H32" s="35" t="s">
        <v>50</v>
      </c>
      <c r="I32" s="5"/>
      <c r="J32" s="260" t="s">
        <v>11</v>
      </c>
      <c r="K32" s="260"/>
      <c r="L32" s="260"/>
      <c r="M32" s="260"/>
      <c r="N32" s="260"/>
      <c r="O32" s="4"/>
      <c r="P32" s="35" t="s">
        <v>10</v>
      </c>
      <c r="Q32" s="5"/>
      <c r="R32" s="5"/>
    </row>
    <row r="33" spans="1:19" ht="22.5" customHeight="1" x14ac:dyDescent="0.45">
      <c r="B33" s="11"/>
      <c r="C33" s="11"/>
      <c r="D33" s="4" t="s">
        <v>19</v>
      </c>
      <c r="E33" s="10"/>
      <c r="F33" s="4"/>
      <c r="G33" s="5"/>
      <c r="H33" s="36" t="s">
        <v>97</v>
      </c>
      <c r="I33" s="5"/>
      <c r="J33" s="77" t="s">
        <v>98</v>
      </c>
      <c r="K33" s="100"/>
      <c r="L33" s="77"/>
      <c r="M33" s="5"/>
      <c r="N33" s="5"/>
      <c r="O33" s="5"/>
      <c r="P33" s="13" t="s">
        <v>107</v>
      </c>
      <c r="Q33" s="5"/>
    </row>
    <row r="34" spans="1:19" ht="22.5" customHeight="1" x14ac:dyDescent="0.45">
      <c r="B34" s="11"/>
      <c r="C34" s="11"/>
      <c r="D34" s="4" t="s">
        <v>20</v>
      </c>
      <c r="E34" s="10"/>
      <c r="F34" s="4"/>
      <c r="G34" s="5"/>
      <c r="H34" s="4" t="s">
        <v>99</v>
      </c>
      <c r="I34" s="5"/>
      <c r="J34" s="13" t="s">
        <v>100</v>
      </c>
      <c r="K34" s="67"/>
      <c r="L34" s="13" t="s">
        <v>101</v>
      </c>
      <c r="M34" s="5"/>
      <c r="N34" s="5"/>
      <c r="O34" s="5"/>
      <c r="P34" s="13" t="s">
        <v>108</v>
      </c>
      <c r="Q34" s="5"/>
      <c r="R34" s="4" t="s">
        <v>43</v>
      </c>
    </row>
    <row r="35" spans="1:19" ht="22.5" customHeight="1" x14ac:dyDescent="0.45">
      <c r="B35" s="11" t="s">
        <v>0</v>
      </c>
      <c r="C35" s="11"/>
      <c r="D35" s="4" t="s">
        <v>21</v>
      </c>
      <c r="E35" s="10"/>
      <c r="F35" s="13" t="s">
        <v>59</v>
      </c>
      <c r="G35" s="5"/>
      <c r="H35" s="4" t="s">
        <v>45</v>
      </c>
      <c r="I35" s="5"/>
      <c r="J35" s="13" t="s">
        <v>102</v>
      </c>
      <c r="K35" s="5"/>
      <c r="L35" s="13" t="s">
        <v>59</v>
      </c>
      <c r="M35" s="5"/>
      <c r="N35" s="4" t="s">
        <v>22</v>
      </c>
      <c r="O35" s="4"/>
      <c r="P35" s="13" t="s">
        <v>109</v>
      </c>
      <c r="Q35" s="5"/>
      <c r="R35" s="4" t="s">
        <v>44</v>
      </c>
    </row>
    <row r="36" spans="1:19" ht="22.5" customHeight="1" x14ac:dyDescent="0.45">
      <c r="A36" s="6"/>
      <c r="B36" s="80"/>
      <c r="C36" s="80"/>
      <c r="D36" s="261" t="s">
        <v>58</v>
      </c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</row>
    <row r="37" spans="1:19" ht="22.5" customHeight="1" x14ac:dyDescent="0.45">
      <c r="A37" s="6" t="s">
        <v>80</v>
      </c>
      <c r="B37" s="80"/>
      <c r="C37" s="80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</row>
    <row r="38" spans="1:19" ht="22.5" customHeight="1" x14ac:dyDescent="0.45">
      <c r="A38" s="6" t="s">
        <v>81</v>
      </c>
      <c r="B38" s="80"/>
      <c r="C38" s="80"/>
      <c r="D38" s="85">
        <v>143000</v>
      </c>
      <c r="E38" s="85"/>
      <c r="F38" s="85">
        <v>-4473</v>
      </c>
      <c r="G38" s="85"/>
      <c r="H38" s="85">
        <v>286487</v>
      </c>
      <c r="I38" s="85"/>
      <c r="J38" s="85">
        <v>14300</v>
      </c>
      <c r="K38" s="85"/>
      <c r="L38" s="85">
        <v>4473</v>
      </c>
      <c r="M38" s="85"/>
      <c r="N38" s="86">
        <v>1216343</v>
      </c>
      <c r="O38" s="86"/>
      <c r="P38" s="86">
        <v>338</v>
      </c>
      <c r="Q38" s="85"/>
      <c r="R38" s="85">
        <f>SUM(D38:N38)+P38</f>
        <v>1660468</v>
      </c>
    </row>
    <row r="39" spans="1:19" ht="22.5" customHeight="1" x14ac:dyDescent="0.45">
      <c r="A39" s="6"/>
      <c r="B39" s="80"/>
      <c r="C39" s="80"/>
      <c r="D39" s="85"/>
      <c r="E39" s="87"/>
      <c r="F39" s="85"/>
      <c r="G39" s="87"/>
      <c r="H39" s="85"/>
      <c r="I39" s="87"/>
      <c r="J39" s="85"/>
      <c r="K39" s="87"/>
      <c r="L39" s="85"/>
      <c r="M39" s="87"/>
      <c r="N39" s="86"/>
      <c r="O39" s="86"/>
      <c r="P39" s="86"/>
      <c r="Q39" s="87"/>
      <c r="R39" s="85"/>
    </row>
    <row r="40" spans="1:19" ht="22.5" customHeight="1" x14ac:dyDescent="0.45">
      <c r="A40" s="6" t="s">
        <v>72</v>
      </c>
      <c r="B40" s="33"/>
      <c r="C40" s="33"/>
      <c r="D40" s="91"/>
      <c r="E40" s="90"/>
      <c r="F40" s="91"/>
      <c r="G40" s="90"/>
      <c r="H40" s="91"/>
      <c r="I40" s="90"/>
      <c r="J40" s="91"/>
      <c r="K40" s="90"/>
      <c r="L40" s="90"/>
      <c r="M40" s="90"/>
      <c r="N40" s="90"/>
      <c r="O40" s="90"/>
      <c r="P40" s="90"/>
      <c r="Q40" s="89"/>
      <c r="R40" s="95"/>
    </row>
    <row r="41" spans="1:19" ht="22.5" customHeight="1" x14ac:dyDescent="0.45">
      <c r="A41" s="28" t="s">
        <v>78</v>
      </c>
      <c r="B41" s="33"/>
      <c r="C41" s="33"/>
      <c r="D41" s="91">
        <v>0</v>
      </c>
      <c r="E41" s="90"/>
      <c r="F41" s="91">
        <v>0</v>
      </c>
      <c r="G41" s="90"/>
      <c r="H41" s="91">
        <v>0</v>
      </c>
      <c r="I41" s="90"/>
      <c r="J41" s="91">
        <v>0</v>
      </c>
      <c r="K41" s="90"/>
      <c r="L41" s="90">
        <v>0</v>
      </c>
      <c r="M41" s="90"/>
      <c r="N41" s="90">
        <v>18748</v>
      </c>
      <c r="O41" s="90"/>
      <c r="P41" s="90">
        <v>0</v>
      </c>
      <c r="Q41" s="89"/>
      <c r="R41" s="96">
        <f>SUM(D41:Q41)</f>
        <v>18748</v>
      </c>
    </row>
    <row r="42" spans="1:19" ht="22.5" customHeight="1" x14ac:dyDescent="0.45">
      <c r="A42" s="28" t="s">
        <v>75</v>
      </c>
      <c r="B42" s="33"/>
      <c r="C42" s="33"/>
      <c r="D42" s="91">
        <v>0</v>
      </c>
      <c r="E42" s="90"/>
      <c r="F42" s="91">
        <v>0</v>
      </c>
      <c r="G42" s="90"/>
      <c r="H42" s="91">
        <v>0</v>
      </c>
      <c r="I42" s="90"/>
      <c r="J42" s="91">
        <v>0</v>
      </c>
      <c r="K42" s="90"/>
      <c r="L42" s="90">
        <v>0</v>
      </c>
      <c r="M42" s="90"/>
      <c r="N42" s="90">
        <v>0</v>
      </c>
      <c r="O42" s="90"/>
      <c r="P42" s="90">
        <v>-110</v>
      </c>
      <c r="Q42" s="89"/>
      <c r="R42" s="96">
        <f>SUM(D42:Q42)</f>
        <v>-110</v>
      </c>
    </row>
    <row r="43" spans="1:19" ht="22.5" customHeight="1" x14ac:dyDescent="0.45">
      <c r="A43" s="23" t="s">
        <v>73</v>
      </c>
      <c r="D43" s="97">
        <f>SUM(D41:D42)</f>
        <v>0</v>
      </c>
      <c r="E43" s="85"/>
      <c r="F43" s="97">
        <f>SUM(F41:F42)</f>
        <v>0</v>
      </c>
      <c r="G43" s="85"/>
      <c r="H43" s="97">
        <f>SUM(H41:H42)</f>
        <v>0</v>
      </c>
      <c r="I43" s="85"/>
      <c r="J43" s="97">
        <f>SUM(J41:J42)</f>
        <v>0</v>
      </c>
      <c r="K43" s="85"/>
      <c r="L43" s="94">
        <f>SUM(L41:L42)</f>
        <v>0</v>
      </c>
      <c r="M43" s="85"/>
      <c r="N43" s="94">
        <f>SUM(N41:N42)</f>
        <v>18748</v>
      </c>
      <c r="O43" s="85"/>
      <c r="P43" s="94">
        <f>SUM(P41:P42)</f>
        <v>-110</v>
      </c>
      <c r="Q43" s="85"/>
      <c r="R43" s="98">
        <f>SUM(R41:R42)</f>
        <v>18638</v>
      </c>
    </row>
    <row r="44" spans="1:19" ht="12.75" customHeight="1" x14ac:dyDescent="0.45">
      <c r="A44" s="23"/>
      <c r="D44" s="88"/>
      <c r="E44" s="89"/>
      <c r="F44" s="88"/>
      <c r="G44" s="89"/>
      <c r="H44" s="88"/>
      <c r="I44" s="89"/>
      <c r="J44" s="88"/>
      <c r="K44" s="89"/>
      <c r="L44" s="89"/>
      <c r="M44" s="89"/>
      <c r="N44" s="89"/>
      <c r="O44" s="89"/>
      <c r="P44" s="89"/>
      <c r="Q44" s="89"/>
      <c r="R44" s="96"/>
    </row>
    <row r="45" spans="1:19" ht="22.5" customHeight="1" thickBot="1" x14ac:dyDescent="0.5">
      <c r="A45" s="6" t="s">
        <v>82</v>
      </c>
      <c r="B45" s="80"/>
      <c r="C45" s="80"/>
      <c r="D45" s="99">
        <f>D38+D43</f>
        <v>143000</v>
      </c>
      <c r="E45" s="85"/>
      <c r="F45" s="99">
        <f>F38+F43</f>
        <v>-4473</v>
      </c>
      <c r="G45" s="85"/>
      <c r="H45" s="99">
        <f>H38+H43</f>
        <v>286487</v>
      </c>
      <c r="I45" s="85"/>
      <c r="J45" s="99">
        <f>J38+J43</f>
        <v>14300</v>
      </c>
      <c r="K45" s="85"/>
      <c r="L45" s="99">
        <f>L38+L43</f>
        <v>4473</v>
      </c>
      <c r="M45" s="85"/>
      <c r="N45" s="99">
        <f>N38+N43</f>
        <v>1235091</v>
      </c>
      <c r="O45" s="85"/>
      <c r="P45" s="99">
        <f>P38+P43</f>
        <v>228</v>
      </c>
      <c r="Q45" s="85"/>
      <c r="R45" s="99">
        <f>R38+R43</f>
        <v>1679106</v>
      </c>
      <c r="S45" s="101"/>
    </row>
    <row r="46" spans="1:19" ht="22.5" thickTop="1" x14ac:dyDescent="0.45"/>
    <row r="47" spans="1:19" ht="22.5" hidden="1" customHeight="1" x14ac:dyDescent="0.5">
      <c r="A47" s="12" t="s">
        <v>87</v>
      </c>
      <c r="B47" s="79"/>
      <c r="C47" s="79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9" ht="22.5" hidden="1" customHeight="1" x14ac:dyDescent="0.5">
      <c r="A48" s="8" t="s">
        <v>65</v>
      </c>
      <c r="B48" s="79"/>
      <c r="C48" s="7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ht="6.75" hidden="1" customHeight="1" x14ac:dyDescent="0.5">
      <c r="A49" s="8"/>
      <c r="B49" s="79"/>
      <c r="C49" s="7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ht="22.5" hidden="1" customHeight="1" x14ac:dyDescent="0.45">
      <c r="B50" s="11"/>
      <c r="C50" s="11"/>
      <c r="D50" s="253" t="s">
        <v>83</v>
      </c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</row>
    <row r="51" spans="1:18" ht="22.5" hidden="1" customHeight="1" x14ac:dyDescent="0.5">
      <c r="B51" s="11"/>
      <c r="C51" s="11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13" t="s">
        <v>89</v>
      </c>
      <c r="Q51" s="5"/>
      <c r="R51" s="5"/>
    </row>
    <row r="52" spans="1:18" ht="22.5" hidden="1" customHeight="1" x14ac:dyDescent="0.5">
      <c r="B52" s="11"/>
      <c r="C52" s="11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13" t="s">
        <v>106</v>
      </c>
      <c r="Q52" s="5"/>
      <c r="R52" s="5"/>
    </row>
    <row r="53" spans="1:18" ht="22.5" hidden="1" customHeight="1" x14ac:dyDescent="0.45">
      <c r="B53" s="11"/>
      <c r="C53" s="11"/>
      <c r="E53" s="10"/>
      <c r="F53" s="13"/>
      <c r="G53" s="5"/>
      <c r="H53" s="35" t="s">
        <v>50</v>
      </c>
      <c r="I53" s="5"/>
      <c r="J53" s="72" t="s">
        <v>11</v>
      </c>
      <c r="K53" s="72"/>
      <c r="L53" s="72"/>
      <c r="M53" s="72"/>
      <c r="N53" s="72"/>
      <c r="O53" s="4"/>
      <c r="P53" s="35" t="s">
        <v>10</v>
      </c>
      <c r="Q53" s="5"/>
      <c r="R53" s="5"/>
    </row>
    <row r="54" spans="1:18" ht="22.5" hidden="1" customHeight="1" x14ac:dyDescent="0.45">
      <c r="B54" s="11"/>
      <c r="C54" s="11"/>
      <c r="D54" s="4" t="s">
        <v>19</v>
      </c>
      <c r="E54" s="10"/>
      <c r="F54" s="4"/>
      <c r="G54" s="5"/>
      <c r="H54" s="36" t="s">
        <v>97</v>
      </c>
      <c r="I54" s="5"/>
      <c r="J54" s="77" t="s">
        <v>98</v>
      </c>
      <c r="K54" s="100"/>
      <c r="L54" s="77"/>
      <c r="M54" s="5"/>
      <c r="N54" s="5"/>
      <c r="O54" s="5"/>
      <c r="P54" s="13" t="s">
        <v>107</v>
      </c>
      <c r="Q54" s="5"/>
    </row>
    <row r="55" spans="1:18" ht="22.5" hidden="1" customHeight="1" x14ac:dyDescent="0.45">
      <c r="B55" s="11"/>
      <c r="C55" s="11"/>
      <c r="D55" s="4" t="s">
        <v>20</v>
      </c>
      <c r="E55" s="10"/>
      <c r="F55" s="4"/>
      <c r="G55" s="5"/>
      <c r="H55" s="4" t="s">
        <v>99</v>
      </c>
      <c r="I55" s="5"/>
      <c r="J55" s="13" t="s">
        <v>100</v>
      </c>
      <c r="K55" s="67"/>
      <c r="L55" s="13" t="s">
        <v>101</v>
      </c>
      <c r="M55" s="5"/>
      <c r="N55" s="5"/>
      <c r="O55" s="5"/>
      <c r="P55" s="13" t="s">
        <v>108</v>
      </c>
      <c r="Q55" s="5"/>
      <c r="R55" s="4" t="s">
        <v>43</v>
      </c>
    </row>
    <row r="56" spans="1:18" ht="22.5" hidden="1" customHeight="1" x14ac:dyDescent="0.45">
      <c r="B56" s="11" t="s">
        <v>0</v>
      </c>
      <c r="C56" s="11"/>
      <c r="D56" s="4" t="s">
        <v>21</v>
      </c>
      <c r="E56" s="10"/>
      <c r="F56" s="13" t="s">
        <v>59</v>
      </c>
      <c r="G56" s="5"/>
      <c r="H56" s="4" t="s">
        <v>45</v>
      </c>
      <c r="I56" s="5"/>
      <c r="J56" s="13" t="s">
        <v>102</v>
      </c>
      <c r="K56" s="5"/>
      <c r="L56" s="13" t="s">
        <v>59</v>
      </c>
      <c r="M56" s="5"/>
      <c r="N56" s="4" t="s">
        <v>22</v>
      </c>
      <c r="O56" s="4"/>
      <c r="P56" s="13" t="s">
        <v>109</v>
      </c>
      <c r="Q56" s="5"/>
      <c r="R56" s="4" t="s">
        <v>44</v>
      </c>
    </row>
    <row r="57" spans="1:18" ht="22.5" hidden="1" customHeight="1" x14ac:dyDescent="0.45">
      <c r="A57" s="6"/>
      <c r="B57" s="80"/>
      <c r="C57" s="80"/>
      <c r="D57" s="261" t="s">
        <v>58</v>
      </c>
      <c r="E57" s="261"/>
      <c r="F57" s="261"/>
      <c r="G57" s="261"/>
      <c r="H57" s="261"/>
      <c r="I57" s="261"/>
      <c r="J57" s="261"/>
      <c r="K57" s="261"/>
      <c r="L57" s="261"/>
      <c r="M57" s="261"/>
      <c r="N57" s="261"/>
      <c r="O57" s="261"/>
      <c r="P57" s="261"/>
      <c r="Q57" s="261"/>
      <c r="R57" s="261"/>
    </row>
    <row r="58" spans="1:18" ht="22.5" customHeight="1" x14ac:dyDescent="0.45">
      <c r="A58" s="6" t="s">
        <v>80</v>
      </c>
      <c r="B58" s="80"/>
      <c r="C58" s="80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</row>
    <row r="59" spans="1:18" ht="22.5" customHeight="1" x14ac:dyDescent="0.45">
      <c r="A59" s="6" t="s">
        <v>95</v>
      </c>
      <c r="B59" s="80"/>
      <c r="C59" s="80"/>
      <c r="D59" s="85">
        <v>142627</v>
      </c>
      <c r="E59" s="85"/>
      <c r="F59" s="85">
        <v>0</v>
      </c>
      <c r="G59" s="85"/>
      <c r="H59" s="85">
        <v>286487</v>
      </c>
      <c r="I59" s="85"/>
      <c r="J59" s="85">
        <v>14300</v>
      </c>
      <c r="K59" s="85"/>
      <c r="L59" s="85">
        <v>0</v>
      </c>
      <c r="M59" s="85"/>
      <c r="N59" s="86">
        <v>1123376</v>
      </c>
      <c r="O59" s="86"/>
      <c r="P59" s="86">
        <v>7267</v>
      </c>
      <c r="Q59" s="85"/>
      <c r="R59" s="85">
        <f>SUM(D59:P59)</f>
        <v>1574057</v>
      </c>
    </row>
    <row r="60" spans="1:18" ht="22.5" customHeight="1" x14ac:dyDescent="0.45">
      <c r="A60" s="6"/>
      <c r="B60" s="80"/>
      <c r="C60" s="80"/>
      <c r="D60" s="85"/>
      <c r="E60" s="87"/>
      <c r="F60" s="85"/>
      <c r="G60" s="87"/>
      <c r="H60" s="85"/>
      <c r="I60" s="87"/>
      <c r="J60" s="85"/>
      <c r="K60" s="87"/>
      <c r="L60" s="85"/>
      <c r="M60" s="87"/>
      <c r="N60" s="86"/>
      <c r="O60" s="86"/>
      <c r="P60" s="86"/>
      <c r="Q60" s="87"/>
      <c r="R60" s="85"/>
    </row>
    <row r="61" spans="1:18" ht="22.5" customHeight="1" x14ac:dyDescent="0.45">
      <c r="A61" s="6" t="s">
        <v>72</v>
      </c>
      <c r="B61" s="33"/>
      <c r="C61" s="33"/>
      <c r="D61" s="91"/>
      <c r="E61" s="90"/>
      <c r="F61" s="91"/>
      <c r="G61" s="90"/>
      <c r="H61" s="91"/>
      <c r="I61" s="90"/>
      <c r="J61" s="91"/>
      <c r="K61" s="90"/>
      <c r="L61" s="90"/>
      <c r="M61" s="90"/>
      <c r="N61" s="90"/>
      <c r="O61" s="90"/>
      <c r="P61" s="90"/>
      <c r="Q61" s="89"/>
      <c r="R61" s="95"/>
    </row>
    <row r="62" spans="1:18" ht="22.5" customHeight="1" x14ac:dyDescent="0.45">
      <c r="A62" s="28" t="s">
        <v>78</v>
      </c>
      <c r="B62" s="33"/>
      <c r="C62" s="33"/>
      <c r="D62" s="91">
        <v>0</v>
      </c>
      <c r="E62" s="90"/>
      <c r="F62" s="91">
        <v>0</v>
      </c>
      <c r="G62" s="90"/>
      <c r="H62" s="91">
        <v>0</v>
      </c>
      <c r="I62" s="90"/>
      <c r="J62" s="91">
        <v>0</v>
      </c>
      <c r="K62" s="90"/>
      <c r="L62" s="90">
        <v>0</v>
      </c>
      <c r="M62" s="90"/>
      <c r="N62" s="90">
        <v>0</v>
      </c>
      <c r="O62" s="90"/>
      <c r="P62" s="90">
        <v>0</v>
      </c>
      <c r="Q62" s="89"/>
      <c r="R62" s="96">
        <f>SUM(D62:Q62)</f>
        <v>0</v>
      </c>
    </row>
    <row r="63" spans="1:18" ht="22.5" customHeight="1" x14ac:dyDescent="0.45">
      <c r="A63" s="28" t="s">
        <v>75</v>
      </c>
      <c r="B63" s="33"/>
      <c r="C63" s="33"/>
      <c r="D63" s="91">
        <v>0</v>
      </c>
      <c r="E63" s="90"/>
      <c r="F63" s="91">
        <v>0</v>
      </c>
      <c r="G63" s="90"/>
      <c r="H63" s="91">
        <v>0</v>
      </c>
      <c r="I63" s="90"/>
      <c r="J63" s="91">
        <v>0</v>
      </c>
      <c r="K63" s="90"/>
      <c r="L63" s="90">
        <v>0</v>
      </c>
      <c r="M63" s="90"/>
      <c r="N63" s="90">
        <v>0</v>
      </c>
      <c r="O63" s="90"/>
      <c r="P63" s="90">
        <v>0</v>
      </c>
      <c r="Q63" s="89"/>
      <c r="R63" s="96">
        <f>SUM(D63:Q63)</f>
        <v>0</v>
      </c>
    </row>
    <row r="64" spans="1:18" ht="22.5" customHeight="1" x14ac:dyDescent="0.45">
      <c r="A64" s="23" t="s">
        <v>73</v>
      </c>
      <c r="D64" s="97">
        <f>SUM(D62:D63)</f>
        <v>0</v>
      </c>
      <c r="E64" s="85"/>
      <c r="F64" s="97">
        <f>SUM(F62:F63)</f>
        <v>0</v>
      </c>
      <c r="G64" s="85"/>
      <c r="H64" s="97">
        <f>SUM(H62:H63)</f>
        <v>0</v>
      </c>
      <c r="I64" s="85"/>
      <c r="J64" s="97">
        <f>SUM(J62:J63)</f>
        <v>0</v>
      </c>
      <c r="K64" s="85"/>
      <c r="L64" s="94">
        <f>SUM(L62:L63)</f>
        <v>0</v>
      </c>
      <c r="M64" s="85"/>
      <c r="N64" s="94">
        <f>SUM(N62:N63)</f>
        <v>0</v>
      </c>
      <c r="O64" s="85"/>
      <c r="P64" s="94">
        <f>SUM(P62:P63)</f>
        <v>0</v>
      </c>
      <c r="Q64" s="85"/>
      <c r="R64" s="98">
        <f>SUM(R62:R63)</f>
        <v>0</v>
      </c>
    </row>
    <row r="65" spans="1:19" ht="12.75" customHeight="1" x14ac:dyDescent="0.45">
      <c r="A65" s="23"/>
      <c r="D65" s="88"/>
      <c r="E65" s="89"/>
      <c r="F65" s="88"/>
      <c r="G65" s="89"/>
      <c r="H65" s="88"/>
      <c r="I65" s="89"/>
      <c r="J65" s="88"/>
      <c r="K65" s="89"/>
      <c r="L65" s="89"/>
      <c r="M65" s="89"/>
      <c r="N65" s="89"/>
      <c r="O65" s="89"/>
      <c r="P65" s="89"/>
      <c r="Q65" s="89"/>
      <c r="R65" s="96"/>
    </row>
    <row r="66" spans="1:19" ht="22.5" customHeight="1" thickBot="1" x14ac:dyDescent="0.5">
      <c r="A66" s="6" t="s">
        <v>96</v>
      </c>
      <c r="B66" s="80"/>
      <c r="C66" s="80"/>
      <c r="D66" s="99">
        <f>D59++D64</f>
        <v>142627</v>
      </c>
      <c r="E66" s="85"/>
      <c r="F66" s="99">
        <f>F59++F64</f>
        <v>0</v>
      </c>
      <c r="G66" s="85"/>
      <c r="H66" s="99">
        <f>H59++H64</f>
        <v>286487</v>
      </c>
      <c r="I66" s="85"/>
      <c r="J66" s="99">
        <f>J59++J64</f>
        <v>14300</v>
      </c>
      <c r="K66" s="85"/>
      <c r="L66" s="99">
        <f>L59++L64</f>
        <v>0</v>
      </c>
      <c r="M66" s="85"/>
      <c r="N66" s="99">
        <f>N59++N64</f>
        <v>1123376</v>
      </c>
      <c r="O66" s="85"/>
      <c r="P66" s="99">
        <f>P59++P64</f>
        <v>7267</v>
      </c>
      <c r="Q66" s="85"/>
      <c r="R66" s="99">
        <f>R59++R64</f>
        <v>1574057</v>
      </c>
      <c r="S66" s="101">
        <f>R66-'BS 3-4'!D76</f>
        <v>1574057</v>
      </c>
    </row>
    <row r="67" spans="1:19" ht="22.5" thickTop="1" x14ac:dyDescent="0.45"/>
  </sheetData>
  <mergeCells count="8">
    <mergeCell ref="D50:R50"/>
    <mergeCell ref="D57:R57"/>
    <mergeCell ref="D4:N4"/>
    <mergeCell ref="J5:N5"/>
    <mergeCell ref="D9:R9"/>
    <mergeCell ref="D29:R29"/>
    <mergeCell ref="J32:N32"/>
    <mergeCell ref="D36:R36"/>
  </mergeCells>
  <printOptions horizontalCentered="1"/>
  <pageMargins left="0.34" right="0.7" top="0.48" bottom="0.5" header="0.5" footer="0.5"/>
  <pageSetup paperSize="9" scale="78" firstPageNumber="6" fitToHeight="0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view="pageBreakPreview" topLeftCell="A97" zoomScale="90" zoomScaleNormal="64" zoomScaleSheetLayoutView="90" workbookViewId="0">
      <selection activeCell="A14" sqref="A14"/>
    </sheetView>
  </sheetViews>
  <sheetFormatPr defaultColWidth="9.140625" defaultRowHeight="22.5" customHeight="1" x14ac:dyDescent="0.45"/>
  <cols>
    <col min="1" max="1" width="69.42578125" style="1" customWidth="1"/>
    <col min="2" max="2" width="17.140625" style="1" customWidth="1"/>
    <col min="3" max="3" width="0.7109375" style="1" customWidth="1"/>
    <col min="4" max="4" width="17.140625" style="1" customWidth="1"/>
    <col min="5" max="5" width="0.7109375" style="1" customWidth="1"/>
    <col min="6" max="6" width="17.140625" style="1" customWidth="1"/>
    <col min="7" max="7" width="0.7109375" style="1" customWidth="1"/>
    <col min="8" max="8" width="17.140625" style="1" customWidth="1"/>
    <col min="9" max="9" width="0.7109375" style="1" customWidth="1"/>
    <col min="10" max="10" width="17.140625" style="1" customWidth="1"/>
    <col min="11" max="11" width="0.7109375" style="1" customWidth="1"/>
    <col min="12" max="12" width="17.140625" style="1" customWidth="1"/>
    <col min="13" max="16384" width="9.140625" style="1"/>
  </cols>
  <sheetData>
    <row r="1" spans="1:12" ht="22.5" customHeight="1" x14ac:dyDescent="0.5">
      <c r="A1" s="8" t="s">
        <v>87</v>
      </c>
    </row>
    <row r="2" spans="1:12" ht="22.5" customHeight="1" x14ac:dyDescent="0.5">
      <c r="A2" s="8" t="s">
        <v>65</v>
      </c>
    </row>
    <row r="3" spans="1:12" ht="19.5" customHeight="1" x14ac:dyDescent="0.5">
      <c r="B3" s="263" t="s">
        <v>83</v>
      </c>
      <c r="C3" s="263"/>
      <c r="D3" s="263"/>
      <c r="E3" s="263"/>
      <c r="F3" s="263"/>
      <c r="G3" s="263"/>
      <c r="H3" s="263"/>
      <c r="I3" s="263"/>
      <c r="J3" s="263"/>
      <c r="K3" s="263"/>
      <c r="L3" s="263"/>
    </row>
    <row r="4" spans="1:12" ht="22.5" hidden="1" customHeight="1" x14ac:dyDescent="0.45"/>
    <row r="5" spans="1:12" ht="22.5" hidden="1" customHeight="1" x14ac:dyDescent="0.45">
      <c r="D5" s="1">
        <v>54634</v>
      </c>
    </row>
    <row r="6" spans="1:12" ht="22.5" hidden="1" customHeight="1" x14ac:dyDescent="0.45"/>
    <row r="7" spans="1:12" ht="22.5" hidden="1" customHeight="1" x14ac:dyDescent="0.45"/>
    <row r="8" spans="1:12" ht="7.5" hidden="1" customHeight="1" x14ac:dyDescent="0.45"/>
    <row r="9" spans="1:12" ht="68.25" customHeight="1" x14ac:dyDescent="0.45">
      <c r="F9" s="260" t="s">
        <v>11</v>
      </c>
      <c r="G9" s="260"/>
      <c r="H9" s="260"/>
      <c r="I9" s="4"/>
      <c r="J9" s="181" t="s">
        <v>143</v>
      </c>
    </row>
    <row r="10" spans="1:12" ht="22.5" customHeight="1" x14ac:dyDescent="0.45">
      <c r="B10" s="4" t="s">
        <v>19</v>
      </c>
      <c r="C10" s="10"/>
      <c r="D10" s="185" t="s">
        <v>97</v>
      </c>
      <c r="E10" s="5"/>
      <c r="F10" s="185"/>
      <c r="G10" s="100"/>
      <c r="H10" s="5"/>
      <c r="I10" s="5"/>
      <c r="J10" s="36"/>
      <c r="K10" s="5"/>
      <c r="L10" s="4"/>
    </row>
    <row r="11" spans="1:12" ht="22.5" customHeight="1" x14ac:dyDescent="0.45">
      <c r="B11" s="4" t="s">
        <v>20</v>
      </c>
      <c r="C11" s="10"/>
      <c r="D11" s="185" t="s">
        <v>99</v>
      </c>
      <c r="E11" s="5"/>
      <c r="F11" s="185" t="s">
        <v>100</v>
      </c>
      <c r="G11" s="67"/>
      <c r="H11" s="5"/>
      <c r="I11" s="5"/>
      <c r="J11" s="36" t="s">
        <v>108</v>
      </c>
      <c r="K11" s="5"/>
      <c r="L11" s="4" t="s">
        <v>43</v>
      </c>
    </row>
    <row r="12" spans="1:12" ht="22.5" customHeight="1" x14ac:dyDescent="0.45">
      <c r="B12" s="129" t="s">
        <v>21</v>
      </c>
      <c r="C12" s="130"/>
      <c r="D12" s="184" t="s">
        <v>45</v>
      </c>
      <c r="E12" s="131"/>
      <c r="F12" s="185" t="s">
        <v>102</v>
      </c>
      <c r="G12" s="131"/>
      <c r="H12" s="129" t="s">
        <v>22</v>
      </c>
      <c r="I12" s="129"/>
      <c r="J12" s="184" t="s">
        <v>109</v>
      </c>
      <c r="K12" s="131"/>
      <c r="L12" s="129" t="s">
        <v>44</v>
      </c>
    </row>
    <row r="13" spans="1:12" ht="22.5" customHeight="1" x14ac:dyDescent="0.45">
      <c r="B13" s="264" t="s">
        <v>58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</row>
    <row r="14" spans="1:12" ht="22.5" customHeight="1" x14ac:dyDescent="0.45">
      <c r="A14" s="132" t="s">
        <v>148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spans="1:12" ht="22.5" customHeight="1" x14ac:dyDescent="0.45">
      <c r="A15" s="132" t="s">
        <v>149</v>
      </c>
      <c r="B15" s="86">
        <v>142628</v>
      </c>
      <c r="C15" s="86"/>
      <c r="D15" s="86">
        <v>286487</v>
      </c>
      <c r="E15" s="86"/>
      <c r="F15" s="86">
        <v>14300</v>
      </c>
      <c r="G15" s="86"/>
      <c r="H15" s="86">
        <v>1031035</v>
      </c>
      <c r="I15" s="86"/>
      <c r="J15" s="86">
        <v>-724</v>
      </c>
      <c r="K15" s="86"/>
      <c r="L15" s="133">
        <f>SUM(B15:J15)</f>
        <v>1473726</v>
      </c>
    </row>
    <row r="16" spans="1:12" ht="7.35" customHeight="1" x14ac:dyDescent="0.45">
      <c r="A16" s="132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</row>
    <row r="17" spans="1:12" ht="22.5" customHeight="1" x14ac:dyDescent="0.45">
      <c r="A17" s="132" t="s">
        <v>72</v>
      </c>
      <c r="B17" s="91"/>
      <c r="C17" s="90"/>
      <c r="D17" s="91"/>
      <c r="E17" s="90"/>
      <c r="F17" s="91"/>
      <c r="G17" s="90"/>
      <c r="H17" s="90"/>
      <c r="I17" s="90"/>
      <c r="J17" s="90"/>
      <c r="K17" s="90"/>
      <c r="L17" s="134"/>
    </row>
    <row r="18" spans="1:12" ht="22.5" customHeight="1" x14ac:dyDescent="0.45">
      <c r="A18" s="28" t="s">
        <v>138</v>
      </c>
      <c r="B18" s="91">
        <v>0</v>
      </c>
      <c r="C18" s="90"/>
      <c r="D18" s="91">
        <v>0</v>
      </c>
      <c r="E18" s="90"/>
      <c r="F18" s="91">
        <v>0</v>
      </c>
      <c r="G18" s="90"/>
      <c r="H18" s="90">
        <f>'PL 5-6 '!F72</f>
        <v>-128555</v>
      </c>
      <c r="I18" s="90"/>
      <c r="J18" s="90">
        <v>0</v>
      </c>
      <c r="K18" s="90"/>
      <c r="L18" s="122">
        <f>SUM(B18:J18)</f>
        <v>-128555</v>
      </c>
    </row>
    <row r="19" spans="1:12" ht="22.5" customHeight="1" x14ac:dyDescent="0.45">
      <c r="A19" s="250" t="s">
        <v>75</v>
      </c>
      <c r="B19" s="91">
        <v>0</v>
      </c>
      <c r="C19" s="90"/>
      <c r="D19" s="91">
        <v>0</v>
      </c>
      <c r="E19" s="90"/>
      <c r="F19" s="91">
        <v>0</v>
      </c>
      <c r="G19" s="90"/>
      <c r="H19" s="90">
        <v>0</v>
      </c>
      <c r="I19" s="90"/>
      <c r="J19" s="228">
        <f>'PL 5-6 '!F81</f>
        <v>-15045</v>
      </c>
      <c r="K19" s="90"/>
      <c r="L19" s="122">
        <f>SUM(B19:J19)</f>
        <v>-15045</v>
      </c>
    </row>
    <row r="20" spans="1:12" ht="22.5" customHeight="1" x14ac:dyDescent="0.45">
      <c r="A20" s="23" t="s">
        <v>73</v>
      </c>
      <c r="B20" s="135">
        <f>SUM(B18:B18)</f>
        <v>0</v>
      </c>
      <c r="C20" s="86"/>
      <c r="D20" s="135">
        <f>SUM(D18:D18)</f>
        <v>0</v>
      </c>
      <c r="E20" s="86"/>
      <c r="F20" s="135">
        <f>SUM(F18:F18)</f>
        <v>0</v>
      </c>
      <c r="G20" s="86"/>
      <c r="H20" s="93">
        <f>SUM(H18:H18)</f>
        <v>-128555</v>
      </c>
      <c r="I20" s="86"/>
      <c r="J20" s="93">
        <f>SUM(J18:J19)</f>
        <v>-15045</v>
      </c>
      <c r="K20" s="86"/>
      <c r="L20" s="123">
        <f>SUM(L18:L19)</f>
        <v>-143600</v>
      </c>
    </row>
    <row r="21" spans="1:12" ht="7.5" customHeight="1" x14ac:dyDescent="0.45">
      <c r="A21" s="132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spans="1:12" ht="22.5" customHeight="1" thickBot="1" x14ac:dyDescent="0.5">
      <c r="A22" s="132" t="s">
        <v>150</v>
      </c>
      <c r="B22" s="136">
        <f>B15+B20</f>
        <v>142628</v>
      </c>
      <c r="C22" s="86"/>
      <c r="D22" s="136">
        <f>D15+D20</f>
        <v>286487</v>
      </c>
      <c r="E22" s="86"/>
      <c r="F22" s="136">
        <f>F15+F20</f>
        <v>14300</v>
      </c>
      <c r="G22" s="86"/>
      <c r="H22" s="136">
        <f>H15+H20</f>
        <v>902480</v>
      </c>
      <c r="I22" s="86"/>
      <c r="J22" s="136">
        <f>J15+J20</f>
        <v>-15769</v>
      </c>
      <c r="K22" s="86"/>
      <c r="L22" s="136">
        <f>L15+L20</f>
        <v>1330126</v>
      </c>
    </row>
    <row r="23" spans="1:12" ht="14.45" customHeight="1" thickTop="1" x14ac:dyDescent="0.45"/>
    <row r="24" spans="1:12" ht="22.5" hidden="1" customHeight="1" x14ac:dyDescent="0.5">
      <c r="A24" s="8" t="s">
        <v>87</v>
      </c>
    </row>
    <row r="25" spans="1:12" ht="22.5" hidden="1" customHeight="1" x14ac:dyDescent="0.5">
      <c r="A25" s="8" t="s">
        <v>65</v>
      </c>
    </row>
    <row r="26" spans="1:12" ht="19.5" hidden="1" customHeight="1" x14ac:dyDescent="0.5">
      <c r="B26" s="263" t="s">
        <v>83</v>
      </c>
      <c r="C26" s="263"/>
      <c r="D26" s="263"/>
      <c r="E26" s="263"/>
      <c r="F26" s="263"/>
      <c r="G26" s="263"/>
      <c r="H26" s="263"/>
      <c r="I26" s="263"/>
      <c r="J26" s="263"/>
      <c r="K26" s="263"/>
      <c r="L26" s="263"/>
    </row>
    <row r="27" spans="1:12" ht="22.5" hidden="1" customHeight="1" x14ac:dyDescent="0.45"/>
    <row r="28" spans="1:12" ht="22.5" hidden="1" customHeight="1" x14ac:dyDescent="0.45">
      <c r="D28" s="1">
        <v>54634</v>
      </c>
    </row>
    <row r="29" spans="1:12" ht="22.5" hidden="1" customHeight="1" x14ac:dyDescent="0.45"/>
    <row r="30" spans="1:12" ht="22.5" hidden="1" customHeight="1" x14ac:dyDescent="0.45"/>
    <row r="31" spans="1:12" ht="7.5" hidden="1" customHeight="1" x14ac:dyDescent="0.45"/>
    <row r="32" spans="1:12" ht="68.25" hidden="1" customHeight="1" x14ac:dyDescent="0.45">
      <c r="F32" s="260" t="s">
        <v>11</v>
      </c>
      <c r="G32" s="260"/>
      <c r="H32" s="260"/>
      <c r="I32" s="4"/>
      <c r="J32" s="181" t="s">
        <v>143</v>
      </c>
    </row>
    <row r="33" spans="1:12" ht="22.5" hidden="1" customHeight="1" x14ac:dyDescent="0.45">
      <c r="B33" s="4" t="s">
        <v>19</v>
      </c>
      <c r="C33" s="10"/>
      <c r="D33" s="193" t="s">
        <v>97</v>
      </c>
      <c r="E33" s="5"/>
      <c r="F33" s="193"/>
      <c r="G33" s="100"/>
      <c r="H33" s="5"/>
      <c r="I33" s="5"/>
      <c r="J33" s="36"/>
      <c r="K33" s="5"/>
      <c r="L33" s="4"/>
    </row>
    <row r="34" spans="1:12" ht="22.5" hidden="1" customHeight="1" x14ac:dyDescent="0.45">
      <c r="B34" s="4" t="s">
        <v>20</v>
      </c>
      <c r="C34" s="10"/>
      <c r="D34" s="193" t="s">
        <v>99</v>
      </c>
      <c r="E34" s="5"/>
      <c r="F34" s="193" t="s">
        <v>100</v>
      </c>
      <c r="G34" s="67"/>
      <c r="H34" s="5"/>
      <c r="I34" s="5"/>
      <c r="J34" s="36" t="s">
        <v>108</v>
      </c>
      <c r="K34" s="5"/>
      <c r="L34" s="4" t="s">
        <v>43</v>
      </c>
    </row>
    <row r="35" spans="1:12" ht="22.5" hidden="1" customHeight="1" x14ac:dyDescent="0.45">
      <c r="B35" s="129" t="s">
        <v>21</v>
      </c>
      <c r="C35" s="130"/>
      <c r="D35" s="190" t="s">
        <v>45</v>
      </c>
      <c r="E35" s="131"/>
      <c r="F35" s="193" t="s">
        <v>102</v>
      </c>
      <c r="G35" s="131"/>
      <c r="H35" s="129" t="s">
        <v>22</v>
      </c>
      <c r="I35" s="129"/>
      <c r="J35" s="190" t="s">
        <v>109</v>
      </c>
      <c r="K35" s="131"/>
      <c r="L35" s="129" t="s">
        <v>44</v>
      </c>
    </row>
    <row r="36" spans="1:12" ht="22.5" hidden="1" customHeight="1" x14ac:dyDescent="0.45">
      <c r="B36" s="264" t="s">
        <v>58</v>
      </c>
      <c r="C36" s="264"/>
      <c r="D36" s="264"/>
      <c r="E36" s="264"/>
      <c r="F36" s="264"/>
      <c r="G36" s="264"/>
      <c r="H36" s="264"/>
      <c r="I36" s="264"/>
      <c r="J36" s="264"/>
      <c r="K36" s="264"/>
      <c r="L36" s="264"/>
    </row>
    <row r="37" spans="1:12" ht="22.5" customHeight="1" x14ac:dyDescent="0.45">
      <c r="A37" s="132" t="s">
        <v>173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</row>
    <row r="38" spans="1:12" ht="22.5" customHeight="1" x14ac:dyDescent="0.45">
      <c r="A38" s="132" t="s">
        <v>174</v>
      </c>
      <c r="B38" s="86">
        <v>142628</v>
      </c>
      <c r="C38" s="86"/>
      <c r="D38" s="86">
        <v>286487</v>
      </c>
      <c r="E38" s="86"/>
      <c r="F38" s="86">
        <v>14300</v>
      </c>
      <c r="G38" s="86"/>
      <c r="H38" s="86">
        <f>'BS 3-4'!E68</f>
        <v>879154</v>
      </c>
      <c r="I38" s="86"/>
      <c r="J38" s="86">
        <f>'BS 3-4'!E69</f>
        <v>-14450</v>
      </c>
      <c r="K38" s="86"/>
      <c r="L38" s="133">
        <f>SUM(B38:J38)</f>
        <v>1308119</v>
      </c>
    </row>
    <row r="39" spans="1:12" ht="7.5" customHeight="1" x14ac:dyDescent="0.45">
      <c r="A39" s="132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</row>
    <row r="40" spans="1:12" ht="22.5" customHeight="1" x14ac:dyDescent="0.45">
      <c r="A40" s="132" t="s">
        <v>72</v>
      </c>
      <c r="B40" s="91"/>
      <c r="C40" s="90"/>
      <c r="D40" s="91"/>
      <c r="E40" s="90"/>
      <c r="F40" s="91"/>
      <c r="G40" s="90"/>
      <c r="H40" s="90"/>
      <c r="I40" s="90"/>
      <c r="J40" s="90"/>
      <c r="K40" s="90"/>
      <c r="L40" s="134"/>
    </row>
    <row r="41" spans="1:12" ht="22.5" customHeight="1" x14ac:dyDescent="0.45">
      <c r="A41" s="28" t="s">
        <v>78</v>
      </c>
      <c r="B41" s="91">
        <v>0</v>
      </c>
      <c r="C41" s="90"/>
      <c r="D41" s="91">
        <v>0</v>
      </c>
      <c r="E41" s="90"/>
      <c r="F41" s="91">
        <v>0</v>
      </c>
      <c r="G41" s="90"/>
      <c r="H41" s="90">
        <f>'PL 5-6 '!D72</f>
        <v>22504</v>
      </c>
      <c r="I41" s="90"/>
      <c r="J41" s="90">
        <v>0</v>
      </c>
      <c r="K41" s="90"/>
      <c r="L41" s="251">
        <f>SUM(B41:J41)</f>
        <v>22504</v>
      </c>
    </row>
    <row r="42" spans="1:12" ht="22.5" customHeight="1" x14ac:dyDescent="0.45">
      <c r="A42" s="250" t="s">
        <v>75</v>
      </c>
      <c r="B42" s="91">
        <v>0</v>
      </c>
      <c r="C42" s="90"/>
      <c r="D42" s="91">
        <v>0</v>
      </c>
      <c r="E42" s="90"/>
      <c r="F42" s="91">
        <v>0</v>
      </c>
      <c r="G42" s="90"/>
      <c r="H42" s="90">
        <v>0</v>
      </c>
      <c r="I42" s="90"/>
      <c r="J42" s="90">
        <f>'PL 5-6 '!D81</f>
        <v>4537</v>
      </c>
      <c r="K42" s="90"/>
      <c r="L42" s="251">
        <f>SUM(B42:J42)</f>
        <v>4537</v>
      </c>
    </row>
    <row r="43" spans="1:12" ht="22.5" customHeight="1" x14ac:dyDescent="0.45">
      <c r="A43" s="23" t="s">
        <v>73</v>
      </c>
      <c r="B43" s="135">
        <f>SUM(B41:B41)</f>
        <v>0</v>
      </c>
      <c r="C43" s="86"/>
      <c r="D43" s="135">
        <f>SUM(D41:D41)</f>
        <v>0</v>
      </c>
      <c r="E43" s="86"/>
      <c r="F43" s="135">
        <f>SUM(F41:F41)</f>
        <v>0</v>
      </c>
      <c r="G43" s="86"/>
      <c r="H43" s="93">
        <f>SUM(H41:H41)</f>
        <v>22504</v>
      </c>
      <c r="I43" s="86"/>
      <c r="J43" s="93">
        <f>SUM(J41:J42)</f>
        <v>4537</v>
      </c>
      <c r="K43" s="86"/>
      <c r="L43" s="123">
        <f>SUM(L41:L42)</f>
        <v>27041</v>
      </c>
    </row>
    <row r="44" spans="1:12" ht="7.5" customHeight="1" x14ac:dyDescent="0.45">
      <c r="A44" s="132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</row>
    <row r="45" spans="1:12" ht="22.5" customHeight="1" thickBot="1" x14ac:dyDescent="0.5">
      <c r="A45" s="132" t="s">
        <v>175</v>
      </c>
      <c r="B45" s="136">
        <f>B38+B43</f>
        <v>142628</v>
      </c>
      <c r="C45" s="86"/>
      <c r="D45" s="136">
        <f>D38+D43</f>
        <v>286487</v>
      </c>
      <c r="E45" s="86"/>
      <c r="F45" s="136">
        <f>F38+F43</f>
        <v>14300</v>
      </c>
      <c r="G45" s="86"/>
      <c r="H45" s="136">
        <f>H38+H43</f>
        <v>901658</v>
      </c>
      <c r="I45" s="86"/>
      <c r="J45" s="136">
        <f>J38+J43</f>
        <v>-9913</v>
      </c>
      <c r="K45" s="86"/>
      <c r="L45" s="136">
        <f>L38+L43</f>
        <v>1335160</v>
      </c>
    </row>
    <row r="46" spans="1:12" ht="22.5" customHeight="1" thickTop="1" x14ac:dyDescent="0.45"/>
  </sheetData>
  <mergeCells count="6">
    <mergeCell ref="B26:L26"/>
    <mergeCell ref="F32:H32"/>
    <mergeCell ref="B36:L36"/>
    <mergeCell ref="B13:L13"/>
    <mergeCell ref="B3:L3"/>
    <mergeCell ref="F9:H9"/>
  </mergeCells>
  <pageMargins left="0.72" right="0.67" top="0.48" bottom="0.5" header="0.5" footer="0.5"/>
  <pageSetup paperSize="9" scale="85" firstPageNumber="7" fitToHeight="0" orientation="landscape" useFirstPageNumber="1" r:id="rId1"/>
  <headerFooter alignWithMargins="0">
    <oddFooter xml:space="preserve">&amp;L หมายเหตุประกอบงบการเงินเป็นส่วนหนึ่งของงบการเงินนี้&amp;14
&amp;C&amp;P&amp;R&amp;"Angsana New,Italic"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="90" zoomScaleNormal="100" zoomScaleSheetLayoutView="90" workbookViewId="0">
      <selection activeCell="K25" sqref="K25"/>
    </sheetView>
  </sheetViews>
  <sheetFormatPr defaultRowHeight="23.25" customHeight="1" x14ac:dyDescent="0.45"/>
  <cols>
    <col min="1" max="1" width="70.140625" style="1" customWidth="1"/>
    <col min="2" max="2" width="17.140625" style="1" customWidth="1"/>
    <col min="3" max="3" width="1.42578125" style="1" customWidth="1"/>
    <col min="4" max="4" width="17.140625" style="1" customWidth="1"/>
    <col min="5" max="5" width="1.42578125" style="1" customWidth="1"/>
    <col min="6" max="6" width="17.140625" style="1" customWidth="1"/>
    <col min="7" max="7" width="1.42578125" style="1" customWidth="1"/>
    <col min="8" max="8" width="17.140625" style="1" customWidth="1"/>
    <col min="9" max="9" width="1.42578125" style="1" customWidth="1"/>
    <col min="10" max="10" width="17.140625" style="1" customWidth="1"/>
    <col min="11" max="253" width="9.140625" style="1"/>
    <col min="254" max="254" width="48.7109375" style="1" customWidth="1"/>
    <col min="255" max="255" width="8.7109375" style="1" customWidth="1"/>
    <col min="256" max="256" width="2.140625" style="1" customWidth="1"/>
    <col min="257" max="257" width="16.7109375" style="1" customWidth="1"/>
    <col min="258" max="258" width="2.140625" style="1" customWidth="1"/>
    <col min="259" max="259" width="16.7109375" style="1" customWidth="1"/>
    <col min="260" max="260" width="2.140625" style="1" customWidth="1"/>
    <col min="261" max="261" width="16.7109375" style="1" customWidth="1"/>
    <col min="262" max="262" width="2.140625" style="1" customWidth="1"/>
    <col min="263" max="263" width="16.7109375" style="1" customWidth="1"/>
    <col min="264" max="264" width="2.140625" style="1" customWidth="1"/>
    <col min="265" max="265" width="16.7109375" style="1" customWidth="1"/>
    <col min="266" max="266" width="10" style="1" bestFit="1" customWidth="1"/>
    <col min="267" max="509" width="9.140625" style="1"/>
    <col min="510" max="510" width="48.7109375" style="1" customWidth="1"/>
    <col min="511" max="511" width="8.7109375" style="1" customWidth="1"/>
    <col min="512" max="512" width="2.140625" style="1" customWidth="1"/>
    <col min="513" max="513" width="16.7109375" style="1" customWidth="1"/>
    <col min="514" max="514" width="2.140625" style="1" customWidth="1"/>
    <col min="515" max="515" width="16.7109375" style="1" customWidth="1"/>
    <col min="516" max="516" width="2.140625" style="1" customWidth="1"/>
    <col min="517" max="517" width="16.7109375" style="1" customWidth="1"/>
    <col min="518" max="518" width="2.140625" style="1" customWidth="1"/>
    <col min="519" max="519" width="16.7109375" style="1" customWidth="1"/>
    <col min="520" max="520" width="2.140625" style="1" customWidth="1"/>
    <col min="521" max="521" width="16.7109375" style="1" customWidth="1"/>
    <col min="522" max="522" width="10" style="1" bestFit="1" customWidth="1"/>
    <col min="523" max="765" width="9.140625" style="1"/>
    <col min="766" max="766" width="48.7109375" style="1" customWidth="1"/>
    <col min="767" max="767" width="8.7109375" style="1" customWidth="1"/>
    <col min="768" max="768" width="2.140625" style="1" customWidth="1"/>
    <col min="769" max="769" width="16.7109375" style="1" customWidth="1"/>
    <col min="770" max="770" width="2.140625" style="1" customWidth="1"/>
    <col min="771" max="771" width="16.7109375" style="1" customWidth="1"/>
    <col min="772" max="772" width="2.140625" style="1" customWidth="1"/>
    <col min="773" max="773" width="16.7109375" style="1" customWidth="1"/>
    <col min="774" max="774" width="2.140625" style="1" customWidth="1"/>
    <col min="775" max="775" width="16.7109375" style="1" customWidth="1"/>
    <col min="776" max="776" width="2.140625" style="1" customWidth="1"/>
    <col min="777" max="777" width="16.7109375" style="1" customWidth="1"/>
    <col min="778" max="778" width="10" style="1" bestFit="1" customWidth="1"/>
    <col min="779" max="1021" width="9.140625" style="1"/>
    <col min="1022" max="1022" width="48.7109375" style="1" customWidth="1"/>
    <col min="1023" max="1023" width="8.7109375" style="1" customWidth="1"/>
    <col min="1024" max="1024" width="2.140625" style="1" customWidth="1"/>
    <col min="1025" max="1025" width="16.7109375" style="1" customWidth="1"/>
    <col min="1026" max="1026" width="2.140625" style="1" customWidth="1"/>
    <col min="1027" max="1027" width="16.7109375" style="1" customWidth="1"/>
    <col min="1028" max="1028" width="2.140625" style="1" customWidth="1"/>
    <col min="1029" max="1029" width="16.7109375" style="1" customWidth="1"/>
    <col min="1030" max="1030" width="2.140625" style="1" customWidth="1"/>
    <col min="1031" max="1031" width="16.7109375" style="1" customWidth="1"/>
    <col min="1032" max="1032" width="2.140625" style="1" customWidth="1"/>
    <col min="1033" max="1033" width="16.7109375" style="1" customWidth="1"/>
    <col min="1034" max="1034" width="10" style="1" bestFit="1" customWidth="1"/>
    <col min="1035" max="1277" width="9.140625" style="1"/>
    <col min="1278" max="1278" width="48.7109375" style="1" customWidth="1"/>
    <col min="1279" max="1279" width="8.7109375" style="1" customWidth="1"/>
    <col min="1280" max="1280" width="2.140625" style="1" customWidth="1"/>
    <col min="1281" max="1281" width="16.7109375" style="1" customWidth="1"/>
    <col min="1282" max="1282" width="2.140625" style="1" customWidth="1"/>
    <col min="1283" max="1283" width="16.7109375" style="1" customWidth="1"/>
    <col min="1284" max="1284" width="2.140625" style="1" customWidth="1"/>
    <col min="1285" max="1285" width="16.7109375" style="1" customWidth="1"/>
    <col min="1286" max="1286" width="2.140625" style="1" customWidth="1"/>
    <col min="1287" max="1287" width="16.7109375" style="1" customWidth="1"/>
    <col min="1288" max="1288" width="2.140625" style="1" customWidth="1"/>
    <col min="1289" max="1289" width="16.7109375" style="1" customWidth="1"/>
    <col min="1290" max="1290" width="10" style="1" bestFit="1" customWidth="1"/>
    <col min="1291" max="1533" width="9.140625" style="1"/>
    <col min="1534" max="1534" width="48.7109375" style="1" customWidth="1"/>
    <col min="1535" max="1535" width="8.7109375" style="1" customWidth="1"/>
    <col min="1536" max="1536" width="2.140625" style="1" customWidth="1"/>
    <col min="1537" max="1537" width="16.7109375" style="1" customWidth="1"/>
    <col min="1538" max="1538" width="2.140625" style="1" customWidth="1"/>
    <col min="1539" max="1539" width="16.7109375" style="1" customWidth="1"/>
    <col min="1540" max="1540" width="2.140625" style="1" customWidth="1"/>
    <col min="1541" max="1541" width="16.7109375" style="1" customWidth="1"/>
    <col min="1542" max="1542" width="2.140625" style="1" customWidth="1"/>
    <col min="1543" max="1543" width="16.7109375" style="1" customWidth="1"/>
    <col min="1544" max="1544" width="2.140625" style="1" customWidth="1"/>
    <col min="1545" max="1545" width="16.7109375" style="1" customWidth="1"/>
    <col min="1546" max="1546" width="10" style="1" bestFit="1" customWidth="1"/>
    <col min="1547" max="1789" width="9.140625" style="1"/>
    <col min="1790" max="1790" width="48.7109375" style="1" customWidth="1"/>
    <col min="1791" max="1791" width="8.7109375" style="1" customWidth="1"/>
    <col min="1792" max="1792" width="2.140625" style="1" customWidth="1"/>
    <col min="1793" max="1793" width="16.7109375" style="1" customWidth="1"/>
    <col min="1794" max="1794" width="2.140625" style="1" customWidth="1"/>
    <col min="1795" max="1795" width="16.7109375" style="1" customWidth="1"/>
    <col min="1796" max="1796" width="2.140625" style="1" customWidth="1"/>
    <col min="1797" max="1797" width="16.7109375" style="1" customWidth="1"/>
    <col min="1798" max="1798" width="2.140625" style="1" customWidth="1"/>
    <col min="1799" max="1799" width="16.7109375" style="1" customWidth="1"/>
    <col min="1800" max="1800" width="2.140625" style="1" customWidth="1"/>
    <col min="1801" max="1801" width="16.7109375" style="1" customWidth="1"/>
    <col min="1802" max="1802" width="10" style="1" bestFit="1" customWidth="1"/>
    <col min="1803" max="2045" width="9.140625" style="1"/>
    <col min="2046" max="2046" width="48.7109375" style="1" customWidth="1"/>
    <col min="2047" max="2047" width="8.7109375" style="1" customWidth="1"/>
    <col min="2048" max="2048" width="2.140625" style="1" customWidth="1"/>
    <col min="2049" max="2049" width="16.7109375" style="1" customWidth="1"/>
    <col min="2050" max="2050" width="2.140625" style="1" customWidth="1"/>
    <col min="2051" max="2051" width="16.7109375" style="1" customWidth="1"/>
    <col min="2052" max="2052" width="2.140625" style="1" customWidth="1"/>
    <col min="2053" max="2053" width="16.7109375" style="1" customWidth="1"/>
    <col min="2054" max="2054" width="2.140625" style="1" customWidth="1"/>
    <col min="2055" max="2055" width="16.7109375" style="1" customWidth="1"/>
    <col min="2056" max="2056" width="2.140625" style="1" customWidth="1"/>
    <col min="2057" max="2057" width="16.7109375" style="1" customWidth="1"/>
    <col min="2058" max="2058" width="10" style="1" bestFit="1" customWidth="1"/>
    <col min="2059" max="2301" width="9.140625" style="1"/>
    <col min="2302" max="2302" width="48.7109375" style="1" customWidth="1"/>
    <col min="2303" max="2303" width="8.7109375" style="1" customWidth="1"/>
    <col min="2304" max="2304" width="2.140625" style="1" customWidth="1"/>
    <col min="2305" max="2305" width="16.7109375" style="1" customWidth="1"/>
    <col min="2306" max="2306" width="2.140625" style="1" customWidth="1"/>
    <col min="2307" max="2307" width="16.7109375" style="1" customWidth="1"/>
    <col min="2308" max="2308" width="2.140625" style="1" customWidth="1"/>
    <col min="2309" max="2309" width="16.7109375" style="1" customWidth="1"/>
    <col min="2310" max="2310" width="2.140625" style="1" customWidth="1"/>
    <col min="2311" max="2311" width="16.7109375" style="1" customWidth="1"/>
    <col min="2312" max="2312" width="2.140625" style="1" customWidth="1"/>
    <col min="2313" max="2313" width="16.7109375" style="1" customWidth="1"/>
    <col min="2314" max="2314" width="10" style="1" bestFit="1" customWidth="1"/>
    <col min="2315" max="2557" width="9.140625" style="1"/>
    <col min="2558" max="2558" width="48.7109375" style="1" customWidth="1"/>
    <col min="2559" max="2559" width="8.7109375" style="1" customWidth="1"/>
    <col min="2560" max="2560" width="2.140625" style="1" customWidth="1"/>
    <col min="2561" max="2561" width="16.7109375" style="1" customWidth="1"/>
    <col min="2562" max="2562" width="2.140625" style="1" customWidth="1"/>
    <col min="2563" max="2563" width="16.7109375" style="1" customWidth="1"/>
    <col min="2564" max="2564" width="2.140625" style="1" customWidth="1"/>
    <col min="2565" max="2565" width="16.7109375" style="1" customWidth="1"/>
    <col min="2566" max="2566" width="2.140625" style="1" customWidth="1"/>
    <col min="2567" max="2567" width="16.7109375" style="1" customWidth="1"/>
    <col min="2568" max="2568" width="2.140625" style="1" customWidth="1"/>
    <col min="2569" max="2569" width="16.7109375" style="1" customWidth="1"/>
    <col min="2570" max="2570" width="10" style="1" bestFit="1" customWidth="1"/>
    <col min="2571" max="2813" width="9.140625" style="1"/>
    <col min="2814" max="2814" width="48.7109375" style="1" customWidth="1"/>
    <col min="2815" max="2815" width="8.7109375" style="1" customWidth="1"/>
    <col min="2816" max="2816" width="2.140625" style="1" customWidth="1"/>
    <col min="2817" max="2817" width="16.7109375" style="1" customWidth="1"/>
    <col min="2818" max="2818" width="2.140625" style="1" customWidth="1"/>
    <col min="2819" max="2819" width="16.7109375" style="1" customWidth="1"/>
    <col min="2820" max="2820" width="2.140625" style="1" customWidth="1"/>
    <col min="2821" max="2821" width="16.7109375" style="1" customWidth="1"/>
    <col min="2822" max="2822" width="2.140625" style="1" customWidth="1"/>
    <col min="2823" max="2823" width="16.7109375" style="1" customWidth="1"/>
    <col min="2824" max="2824" width="2.140625" style="1" customWidth="1"/>
    <col min="2825" max="2825" width="16.7109375" style="1" customWidth="1"/>
    <col min="2826" max="2826" width="10" style="1" bestFit="1" customWidth="1"/>
    <col min="2827" max="3069" width="9.140625" style="1"/>
    <col min="3070" max="3070" width="48.7109375" style="1" customWidth="1"/>
    <col min="3071" max="3071" width="8.7109375" style="1" customWidth="1"/>
    <col min="3072" max="3072" width="2.140625" style="1" customWidth="1"/>
    <col min="3073" max="3073" width="16.7109375" style="1" customWidth="1"/>
    <col min="3074" max="3074" width="2.140625" style="1" customWidth="1"/>
    <col min="3075" max="3075" width="16.7109375" style="1" customWidth="1"/>
    <col min="3076" max="3076" width="2.140625" style="1" customWidth="1"/>
    <col min="3077" max="3077" width="16.7109375" style="1" customWidth="1"/>
    <col min="3078" max="3078" width="2.140625" style="1" customWidth="1"/>
    <col min="3079" max="3079" width="16.7109375" style="1" customWidth="1"/>
    <col min="3080" max="3080" width="2.140625" style="1" customWidth="1"/>
    <col min="3081" max="3081" width="16.7109375" style="1" customWidth="1"/>
    <col min="3082" max="3082" width="10" style="1" bestFit="1" customWidth="1"/>
    <col min="3083" max="3325" width="9.140625" style="1"/>
    <col min="3326" max="3326" width="48.7109375" style="1" customWidth="1"/>
    <col min="3327" max="3327" width="8.7109375" style="1" customWidth="1"/>
    <col min="3328" max="3328" width="2.140625" style="1" customWidth="1"/>
    <col min="3329" max="3329" width="16.7109375" style="1" customWidth="1"/>
    <col min="3330" max="3330" width="2.140625" style="1" customWidth="1"/>
    <col min="3331" max="3331" width="16.7109375" style="1" customWidth="1"/>
    <col min="3332" max="3332" width="2.140625" style="1" customWidth="1"/>
    <col min="3333" max="3333" width="16.7109375" style="1" customWidth="1"/>
    <col min="3334" max="3334" width="2.140625" style="1" customWidth="1"/>
    <col min="3335" max="3335" width="16.7109375" style="1" customWidth="1"/>
    <col min="3336" max="3336" width="2.140625" style="1" customWidth="1"/>
    <col min="3337" max="3337" width="16.7109375" style="1" customWidth="1"/>
    <col min="3338" max="3338" width="10" style="1" bestFit="1" customWidth="1"/>
    <col min="3339" max="3581" width="9.140625" style="1"/>
    <col min="3582" max="3582" width="48.7109375" style="1" customWidth="1"/>
    <col min="3583" max="3583" width="8.7109375" style="1" customWidth="1"/>
    <col min="3584" max="3584" width="2.140625" style="1" customWidth="1"/>
    <col min="3585" max="3585" width="16.7109375" style="1" customWidth="1"/>
    <col min="3586" max="3586" width="2.140625" style="1" customWidth="1"/>
    <col min="3587" max="3587" width="16.7109375" style="1" customWidth="1"/>
    <col min="3588" max="3588" width="2.140625" style="1" customWidth="1"/>
    <col min="3589" max="3589" width="16.7109375" style="1" customWidth="1"/>
    <col min="3590" max="3590" width="2.140625" style="1" customWidth="1"/>
    <col min="3591" max="3591" width="16.7109375" style="1" customWidth="1"/>
    <col min="3592" max="3592" width="2.140625" style="1" customWidth="1"/>
    <col min="3593" max="3593" width="16.7109375" style="1" customWidth="1"/>
    <col min="3594" max="3594" width="10" style="1" bestFit="1" customWidth="1"/>
    <col min="3595" max="3837" width="9.140625" style="1"/>
    <col min="3838" max="3838" width="48.7109375" style="1" customWidth="1"/>
    <col min="3839" max="3839" width="8.7109375" style="1" customWidth="1"/>
    <col min="3840" max="3840" width="2.140625" style="1" customWidth="1"/>
    <col min="3841" max="3841" width="16.7109375" style="1" customWidth="1"/>
    <col min="3842" max="3842" width="2.140625" style="1" customWidth="1"/>
    <col min="3843" max="3843" width="16.7109375" style="1" customWidth="1"/>
    <col min="3844" max="3844" width="2.140625" style="1" customWidth="1"/>
    <col min="3845" max="3845" width="16.7109375" style="1" customWidth="1"/>
    <col min="3846" max="3846" width="2.140625" style="1" customWidth="1"/>
    <col min="3847" max="3847" width="16.7109375" style="1" customWidth="1"/>
    <col min="3848" max="3848" width="2.140625" style="1" customWidth="1"/>
    <col min="3849" max="3849" width="16.7109375" style="1" customWidth="1"/>
    <col min="3850" max="3850" width="10" style="1" bestFit="1" customWidth="1"/>
    <col min="3851" max="4093" width="9.140625" style="1"/>
    <col min="4094" max="4094" width="48.7109375" style="1" customWidth="1"/>
    <col min="4095" max="4095" width="8.7109375" style="1" customWidth="1"/>
    <col min="4096" max="4096" width="2.140625" style="1" customWidth="1"/>
    <col min="4097" max="4097" width="16.7109375" style="1" customWidth="1"/>
    <col min="4098" max="4098" width="2.140625" style="1" customWidth="1"/>
    <col min="4099" max="4099" width="16.7109375" style="1" customWidth="1"/>
    <col min="4100" max="4100" width="2.140625" style="1" customWidth="1"/>
    <col min="4101" max="4101" width="16.7109375" style="1" customWidth="1"/>
    <col min="4102" max="4102" width="2.140625" style="1" customWidth="1"/>
    <col min="4103" max="4103" width="16.7109375" style="1" customWidth="1"/>
    <col min="4104" max="4104" width="2.140625" style="1" customWidth="1"/>
    <col min="4105" max="4105" width="16.7109375" style="1" customWidth="1"/>
    <col min="4106" max="4106" width="10" style="1" bestFit="1" customWidth="1"/>
    <col min="4107" max="4349" width="9.140625" style="1"/>
    <col min="4350" max="4350" width="48.7109375" style="1" customWidth="1"/>
    <col min="4351" max="4351" width="8.7109375" style="1" customWidth="1"/>
    <col min="4352" max="4352" width="2.140625" style="1" customWidth="1"/>
    <col min="4353" max="4353" width="16.7109375" style="1" customWidth="1"/>
    <col min="4354" max="4354" width="2.140625" style="1" customWidth="1"/>
    <col min="4355" max="4355" width="16.7109375" style="1" customWidth="1"/>
    <col min="4356" max="4356" width="2.140625" style="1" customWidth="1"/>
    <col min="4357" max="4357" width="16.7109375" style="1" customWidth="1"/>
    <col min="4358" max="4358" width="2.140625" style="1" customWidth="1"/>
    <col min="4359" max="4359" width="16.7109375" style="1" customWidth="1"/>
    <col min="4360" max="4360" width="2.140625" style="1" customWidth="1"/>
    <col min="4361" max="4361" width="16.7109375" style="1" customWidth="1"/>
    <col min="4362" max="4362" width="10" style="1" bestFit="1" customWidth="1"/>
    <col min="4363" max="4605" width="9.140625" style="1"/>
    <col min="4606" max="4606" width="48.7109375" style="1" customWidth="1"/>
    <col min="4607" max="4607" width="8.7109375" style="1" customWidth="1"/>
    <col min="4608" max="4608" width="2.140625" style="1" customWidth="1"/>
    <col min="4609" max="4609" width="16.7109375" style="1" customWidth="1"/>
    <col min="4610" max="4610" width="2.140625" style="1" customWidth="1"/>
    <col min="4611" max="4611" width="16.7109375" style="1" customWidth="1"/>
    <col min="4612" max="4612" width="2.140625" style="1" customWidth="1"/>
    <col min="4613" max="4613" width="16.7109375" style="1" customWidth="1"/>
    <col min="4614" max="4614" width="2.140625" style="1" customWidth="1"/>
    <col min="4615" max="4615" width="16.7109375" style="1" customWidth="1"/>
    <col min="4616" max="4616" width="2.140625" style="1" customWidth="1"/>
    <col min="4617" max="4617" width="16.7109375" style="1" customWidth="1"/>
    <col min="4618" max="4618" width="10" style="1" bestFit="1" customWidth="1"/>
    <col min="4619" max="4861" width="9.140625" style="1"/>
    <col min="4862" max="4862" width="48.7109375" style="1" customWidth="1"/>
    <col min="4863" max="4863" width="8.7109375" style="1" customWidth="1"/>
    <col min="4864" max="4864" width="2.140625" style="1" customWidth="1"/>
    <col min="4865" max="4865" width="16.7109375" style="1" customWidth="1"/>
    <col min="4866" max="4866" width="2.140625" style="1" customWidth="1"/>
    <col min="4867" max="4867" width="16.7109375" style="1" customWidth="1"/>
    <col min="4868" max="4868" width="2.140625" style="1" customWidth="1"/>
    <col min="4869" max="4869" width="16.7109375" style="1" customWidth="1"/>
    <col min="4870" max="4870" width="2.140625" style="1" customWidth="1"/>
    <col min="4871" max="4871" width="16.7109375" style="1" customWidth="1"/>
    <col min="4872" max="4872" width="2.140625" style="1" customWidth="1"/>
    <col min="4873" max="4873" width="16.7109375" style="1" customWidth="1"/>
    <col min="4874" max="4874" width="10" style="1" bestFit="1" customWidth="1"/>
    <col min="4875" max="5117" width="9.140625" style="1"/>
    <col min="5118" max="5118" width="48.7109375" style="1" customWidth="1"/>
    <col min="5119" max="5119" width="8.7109375" style="1" customWidth="1"/>
    <col min="5120" max="5120" width="2.140625" style="1" customWidth="1"/>
    <col min="5121" max="5121" width="16.7109375" style="1" customWidth="1"/>
    <col min="5122" max="5122" width="2.140625" style="1" customWidth="1"/>
    <col min="5123" max="5123" width="16.7109375" style="1" customWidth="1"/>
    <col min="5124" max="5124" width="2.140625" style="1" customWidth="1"/>
    <col min="5125" max="5125" width="16.7109375" style="1" customWidth="1"/>
    <col min="5126" max="5126" width="2.140625" style="1" customWidth="1"/>
    <col min="5127" max="5127" width="16.7109375" style="1" customWidth="1"/>
    <col min="5128" max="5128" width="2.140625" style="1" customWidth="1"/>
    <col min="5129" max="5129" width="16.7109375" style="1" customWidth="1"/>
    <col min="5130" max="5130" width="10" style="1" bestFit="1" customWidth="1"/>
    <col min="5131" max="5373" width="9.140625" style="1"/>
    <col min="5374" max="5374" width="48.7109375" style="1" customWidth="1"/>
    <col min="5375" max="5375" width="8.7109375" style="1" customWidth="1"/>
    <col min="5376" max="5376" width="2.140625" style="1" customWidth="1"/>
    <col min="5377" max="5377" width="16.7109375" style="1" customWidth="1"/>
    <col min="5378" max="5378" width="2.140625" style="1" customWidth="1"/>
    <col min="5379" max="5379" width="16.7109375" style="1" customWidth="1"/>
    <col min="5380" max="5380" width="2.140625" style="1" customWidth="1"/>
    <col min="5381" max="5381" width="16.7109375" style="1" customWidth="1"/>
    <col min="5382" max="5382" width="2.140625" style="1" customWidth="1"/>
    <col min="5383" max="5383" width="16.7109375" style="1" customWidth="1"/>
    <col min="5384" max="5384" width="2.140625" style="1" customWidth="1"/>
    <col min="5385" max="5385" width="16.7109375" style="1" customWidth="1"/>
    <col min="5386" max="5386" width="10" style="1" bestFit="1" customWidth="1"/>
    <col min="5387" max="5629" width="9.140625" style="1"/>
    <col min="5630" max="5630" width="48.7109375" style="1" customWidth="1"/>
    <col min="5631" max="5631" width="8.7109375" style="1" customWidth="1"/>
    <col min="5632" max="5632" width="2.140625" style="1" customWidth="1"/>
    <col min="5633" max="5633" width="16.7109375" style="1" customWidth="1"/>
    <col min="5634" max="5634" width="2.140625" style="1" customWidth="1"/>
    <col min="5635" max="5635" width="16.7109375" style="1" customWidth="1"/>
    <col min="5636" max="5636" width="2.140625" style="1" customWidth="1"/>
    <col min="5637" max="5637" width="16.7109375" style="1" customWidth="1"/>
    <col min="5638" max="5638" width="2.140625" style="1" customWidth="1"/>
    <col min="5639" max="5639" width="16.7109375" style="1" customWidth="1"/>
    <col min="5640" max="5640" width="2.140625" style="1" customWidth="1"/>
    <col min="5641" max="5641" width="16.7109375" style="1" customWidth="1"/>
    <col min="5642" max="5642" width="10" style="1" bestFit="1" customWidth="1"/>
    <col min="5643" max="5885" width="9.140625" style="1"/>
    <col min="5886" max="5886" width="48.7109375" style="1" customWidth="1"/>
    <col min="5887" max="5887" width="8.7109375" style="1" customWidth="1"/>
    <col min="5888" max="5888" width="2.140625" style="1" customWidth="1"/>
    <col min="5889" max="5889" width="16.7109375" style="1" customWidth="1"/>
    <col min="5890" max="5890" width="2.140625" style="1" customWidth="1"/>
    <col min="5891" max="5891" width="16.7109375" style="1" customWidth="1"/>
    <col min="5892" max="5892" width="2.140625" style="1" customWidth="1"/>
    <col min="5893" max="5893" width="16.7109375" style="1" customWidth="1"/>
    <col min="5894" max="5894" width="2.140625" style="1" customWidth="1"/>
    <col min="5895" max="5895" width="16.7109375" style="1" customWidth="1"/>
    <col min="5896" max="5896" width="2.140625" style="1" customWidth="1"/>
    <col min="5897" max="5897" width="16.7109375" style="1" customWidth="1"/>
    <col min="5898" max="5898" width="10" style="1" bestFit="1" customWidth="1"/>
    <col min="5899" max="6141" width="9.140625" style="1"/>
    <col min="6142" max="6142" width="48.7109375" style="1" customWidth="1"/>
    <col min="6143" max="6143" width="8.7109375" style="1" customWidth="1"/>
    <col min="6144" max="6144" width="2.140625" style="1" customWidth="1"/>
    <col min="6145" max="6145" width="16.7109375" style="1" customWidth="1"/>
    <col min="6146" max="6146" width="2.140625" style="1" customWidth="1"/>
    <col min="6147" max="6147" width="16.7109375" style="1" customWidth="1"/>
    <col min="6148" max="6148" width="2.140625" style="1" customWidth="1"/>
    <col min="6149" max="6149" width="16.7109375" style="1" customWidth="1"/>
    <col min="6150" max="6150" width="2.140625" style="1" customWidth="1"/>
    <col min="6151" max="6151" width="16.7109375" style="1" customWidth="1"/>
    <col min="6152" max="6152" width="2.140625" style="1" customWidth="1"/>
    <col min="6153" max="6153" width="16.7109375" style="1" customWidth="1"/>
    <col min="6154" max="6154" width="10" style="1" bestFit="1" customWidth="1"/>
    <col min="6155" max="6397" width="9.140625" style="1"/>
    <col min="6398" max="6398" width="48.7109375" style="1" customWidth="1"/>
    <col min="6399" max="6399" width="8.7109375" style="1" customWidth="1"/>
    <col min="6400" max="6400" width="2.140625" style="1" customWidth="1"/>
    <col min="6401" max="6401" width="16.7109375" style="1" customWidth="1"/>
    <col min="6402" max="6402" width="2.140625" style="1" customWidth="1"/>
    <col min="6403" max="6403" width="16.7109375" style="1" customWidth="1"/>
    <col min="6404" max="6404" width="2.140625" style="1" customWidth="1"/>
    <col min="6405" max="6405" width="16.7109375" style="1" customWidth="1"/>
    <col min="6406" max="6406" width="2.140625" style="1" customWidth="1"/>
    <col min="6407" max="6407" width="16.7109375" style="1" customWidth="1"/>
    <col min="6408" max="6408" width="2.140625" style="1" customWidth="1"/>
    <col min="6409" max="6409" width="16.7109375" style="1" customWidth="1"/>
    <col min="6410" max="6410" width="10" style="1" bestFit="1" customWidth="1"/>
    <col min="6411" max="6653" width="9.140625" style="1"/>
    <col min="6654" max="6654" width="48.7109375" style="1" customWidth="1"/>
    <col min="6655" max="6655" width="8.7109375" style="1" customWidth="1"/>
    <col min="6656" max="6656" width="2.140625" style="1" customWidth="1"/>
    <col min="6657" max="6657" width="16.7109375" style="1" customWidth="1"/>
    <col min="6658" max="6658" width="2.140625" style="1" customWidth="1"/>
    <col min="6659" max="6659" width="16.7109375" style="1" customWidth="1"/>
    <col min="6660" max="6660" width="2.140625" style="1" customWidth="1"/>
    <col min="6661" max="6661" width="16.7109375" style="1" customWidth="1"/>
    <col min="6662" max="6662" width="2.140625" style="1" customWidth="1"/>
    <col min="6663" max="6663" width="16.7109375" style="1" customWidth="1"/>
    <col min="6664" max="6664" width="2.140625" style="1" customWidth="1"/>
    <col min="6665" max="6665" width="16.7109375" style="1" customWidth="1"/>
    <col min="6666" max="6666" width="10" style="1" bestFit="1" customWidth="1"/>
    <col min="6667" max="6909" width="9.140625" style="1"/>
    <col min="6910" max="6910" width="48.7109375" style="1" customWidth="1"/>
    <col min="6911" max="6911" width="8.7109375" style="1" customWidth="1"/>
    <col min="6912" max="6912" width="2.140625" style="1" customWidth="1"/>
    <col min="6913" max="6913" width="16.7109375" style="1" customWidth="1"/>
    <col min="6914" max="6914" width="2.140625" style="1" customWidth="1"/>
    <col min="6915" max="6915" width="16.7109375" style="1" customWidth="1"/>
    <col min="6916" max="6916" width="2.140625" style="1" customWidth="1"/>
    <col min="6917" max="6917" width="16.7109375" style="1" customWidth="1"/>
    <col min="6918" max="6918" width="2.140625" style="1" customWidth="1"/>
    <col min="6919" max="6919" width="16.7109375" style="1" customWidth="1"/>
    <col min="6920" max="6920" width="2.140625" style="1" customWidth="1"/>
    <col min="6921" max="6921" width="16.7109375" style="1" customWidth="1"/>
    <col min="6922" max="6922" width="10" style="1" bestFit="1" customWidth="1"/>
    <col min="6923" max="7165" width="9.140625" style="1"/>
    <col min="7166" max="7166" width="48.7109375" style="1" customWidth="1"/>
    <col min="7167" max="7167" width="8.7109375" style="1" customWidth="1"/>
    <col min="7168" max="7168" width="2.140625" style="1" customWidth="1"/>
    <col min="7169" max="7169" width="16.7109375" style="1" customWidth="1"/>
    <col min="7170" max="7170" width="2.140625" style="1" customWidth="1"/>
    <col min="7171" max="7171" width="16.7109375" style="1" customWidth="1"/>
    <col min="7172" max="7172" width="2.140625" style="1" customWidth="1"/>
    <col min="7173" max="7173" width="16.7109375" style="1" customWidth="1"/>
    <col min="7174" max="7174" width="2.140625" style="1" customWidth="1"/>
    <col min="7175" max="7175" width="16.7109375" style="1" customWidth="1"/>
    <col min="7176" max="7176" width="2.140625" style="1" customWidth="1"/>
    <col min="7177" max="7177" width="16.7109375" style="1" customWidth="1"/>
    <col min="7178" max="7178" width="10" style="1" bestFit="1" customWidth="1"/>
    <col min="7179" max="7421" width="9.140625" style="1"/>
    <col min="7422" max="7422" width="48.7109375" style="1" customWidth="1"/>
    <col min="7423" max="7423" width="8.7109375" style="1" customWidth="1"/>
    <col min="7424" max="7424" width="2.140625" style="1" customWidth="1"/>
    <col min="7425" max="7425" width="16.7109375" style="1" customWidth="1"/>
    <col min="7426" max="7426" width="2.140625" style="1" customWidth="1"/>
    <col min="7427" max="7427" width="16.7109375" style="1" customWidth="1"/>
    <col min="7428" max="7428" width="2.140625" style="1" customWidth="1"/>
    <col min="7429" max="7429" width="16.7109375" style="1" customWidth="1"/>
    <col min="7430" max="7430" width="2.140625" style="1" customWidth="1"/>
    <col min="7431" max="7431" width="16.7109375" style="1" customWidth="1"/>
    <col min="7432" max="7432" width="2.140625" style="1" customWidth="1"/>
    <col min="7433" max="7433" width="16.7109375" style="1" customWidth="1"/>
    <col min="7434" max="7434" width="10" style="1" bestFit="1" customWidth="1"/>
    <col min="7435" max="7677" width="9.140625" style="1"/>
    <col min="7678" max="7678" width="48.7109375" style="1" customWidth="1"/>
    <col min="7679" max="7679" width="8.7109375" style="1" customWidth="1"/>
    <col min="7680" max="7680" width="2.140625" style="1" customWidth="1"/>
    <col min="7681" max="7681" width="16.7109375" style="1" customWidth="1"/>
    <col min="7682" max="7682" width="2.140625" style="1" customWidth="1"/>
    <col min="7683" max="7683" width="16.7109375" style="1" customWidth="1"/>
    <col min="7684" max="7684" width="2.140625" style="1" customWidth="1"/>
    <col min="7685" max="7685" width="16.7109375" style="1" customWidth="1"/>
    <col min="7686" max="7686" width="2.140625" style="1" customWidth="1"/>
    <col min="7687" max="7687" width="16.7109375" style="1" customWidth="1"/>
    <col min="7688" max="7688" width="2.140625" style="1" customWidth="1"/>
    <col min="7689" max="7689" width="16.7109375" style="1" customWidth="1"/>
    <col min="7690" max="7690" width="10" style="1" bestFit="1" customWidth="1"/>
    <col min="7691" max="7933" width="9.140625" style="1"/>
    <col min="7934" max="7934" width="48.7109375" style="1" customWidth="1"/>
    <col min="7935" max="7935" width="8.7109375" style="1" customWidth="1"/>
    <col min="7936" max="7936" width="2.140625" style="1" customWidth="1"/>
    <col min="7937" max="7937" width="16.7109375" style="1" customWidth="1"/>
    <col min="7938" max="7938" width="2.140625" style="1" customWidth="1"/>
    <col min="7939" max="7939" width="16.7109375" style="1" customWidth="1"/>
    <col min="7940" max="7940" width="2.140625" style="1" customWidth="1"/>
    <col min="7941" max="7941" width="16.7109375" style="1" customWidth="1"/>
    <col min="7942" max="7942" width="2.140625" style="1" customWidth="1"/>
    <col min="7943" max="7943" width="16.7109375" style="1" customWidth="1"/>
    <col min="7944" max="7944" width="2.140625" style="1" customWidth="1"/>
    <col min="7945" max="7945" width="16.7109375" style="1" customWidth="1"/>
    <col min="7946" max="7946" width="10" style="1" bestFit="1" customWidth="1"/>
    <col min="7947" max="8189" width="9.140625" style="1"/>
    <col min="8190" max="8190" width="48.7109375" style="1" customWidth="1"/>
    <col min="8191" max="8191" width="8.7109375" style="1" customWidth="1"/>
    <col min="8192" max="8192" width="2.140625" style="1" customWidth="1"/>
    <col min="8193" max="8193" width="16.7109375" style="1" customWidth="1"/>
    <col min="8194" max="8194" width="2.140625" style="1" customWidth="1"/>
    <col min="8195" max="8195" width="16.7109375" style="1" customWidth="1"/>
    <col min="8196" max="8196" width="2.140625" style="1" customWidth="1"/>
    <col min="8197" max="8197" width="16.7109375" style="1" customWidth="1"/>
    <col min="8198" max="8198" width="2.140625" style="1" customWidth="1"/>
    <col min="8199" max="8199" width="16.7109375" style="1" customWidth="1"/>
    <col min="8200" max="8200" width="2.140625" style="1" customWidth="1"/>
    <col min="8201" max="8201" width="16.7109375" style="1" customWidth="1"/>
    <col min="8202" max="8202" width="10" style="1" bestFit="1" customWidth="1"/>
    <col min="8203" max="8445" width="9.140625" style="1"/>
    <col min="8446" max="8446" width="48.7109375" style="1" customWidth="1"/>
    <col min="8447" max="8447" width="8.7109375" style="1" customWidth="1"/>
    <col min="8448" max="8448" width="2.140625" style="1" customWidth="1"/>
    <col min="8449" max="8449" width="16.7109375" style="1" customWidth="1"/>
    <col min="8450" max="8450" width="2.140625" style="1" customWidth="1"/>
    <col min="8451" max="8451" width="16.7109375" style="1" customWidth="1"/>
    <col min="8452" max="8452" width="2.140625" style="1" customWidth="1"/>
    <col min="8453" max="8453" width="16.7109375" style="1" customWidth="1"/>
    <col min="8454" max="8454" width="2.140625" style="1" customWidth="1"/>
    <col min="8455" max="8455" width="16.7109375" style="1" customWidth="1"/>
    <col min="8456" max="8456" width="2.140625" style="1" customWidth="1"/>
    <col min="8457" max="8457" width="16.7109375" style="1" customWidth="1"/>
    <col min="8458" max="8458" width="10" style="1" bestFit="1" customWidth="1"/>
    <col min="8459" max="8701" width="9.140625" style="1"/>
    <col min="8702" max="8702" width="48.7109375" style="1" customWidth="1"/>
    <col min="8703" max="8703" width="8.7109375" style="1" customWidth="1"/>
    <col min="8704" max="8704" width="2.140625" style="1" customWidth="1"/>
    <col min="8705" max="8705" width="16.7109375" style="1" customWidth="1"/>
    <col min="8706" max="8706" width="2.140625" style="1" customWidth="1"/>
    <col min="8707" max="8707" width="16.7109375" style="1" customWidth="1"/>
    <col min="8708" max="8708" width="2.140625" style="1" customWidth="1"/>
    <col min="8709" max="8709" width="16.7109375" style="1" customWidth="1"/>
    <col min="8710" max="8710" width="2.140625" style="1" customWidth="1"/>
    <col min="8711" max="8711" width="16.7109375" style="1" customWidth="1"/>
    <col min="8712" max="8712" width="2.140625" style="1" customWidth="1"/>
    <col min="8713" max="8713" width="16.7109375" style="1" customWidth="1"/>
    <col min="8714" max="8714" width="10" style="1" bestFit="1" customWidth="1"/>
    <col min="8715" max="8957" width="9.140625" style="1"/>
    <col min="8958" max="8958" width="48.7109375" style="1" customWidth="1"/>
    <col min="8959" max="8959" width="8.7109375" style="1" customWidth="1"/>
    <col min="8960" max="8960" width="2.140625" style="1" customWidth="1"/>
    <col min="8961" max="8961" width="16.7109375" style="1" customWidth="1"/>
    <col min="8962" max="8962" width="2.140625" style="1" customWidth="1"/>
    <col min="8963" max="8963" width="16.7109375" style="1" customWidth="1"/>
    <col min="8964" max="8964" width="2.140625" style="1" customWidth="1"/>
    <col min="8965" max="8965" width="16.7109375" style="1" customWidth="1"/>
    <col min="8966" max="8966" width="2.140625" style="1" customWidth="1"/>
    <col min="8967" max="8967" width="16.7109375" style="1" customWidth="1"/>
    <col min="8968" max="8968" width="2.140625" style="1" customWidth="1"/>
    <col min="8969" max="8969" width="16.7109375" style="1" customWidth="1"/>
    <col min="8970" max="8970" width="10" style="1" bestFit="1" customWidth="1"/>
    <col min="8971" max="9213" width="9.140625" style="1"/>
    <col min="9214" max="9214" width="48.7109375" style="1" customWidth="1"/>
    <col min="9215" max="9215" width="8.7109375" style="1" customWidth="1"/>
    <col min="9216" max="9216" width="2.140625" style="1" customWidth="1"/>
    <col min="9217" max="9217" width="16.7109375" style="1" customWidth="1"/>
    <col min="9218" max="9218" width="2.140625" style="1" customWidth="1"/>
    <col min="9219" max="9219" width="16.7109375" style="1" customWidth="1"/>
    <col min="9220" max="9220" width="2.140625" style="1" customWidth="1"/>
    <col min="9221" max="9221" width="16.7109375" style="1" customWidth="1"/>
    <col min="9222" max="9222" width="2.140625" style="1" customWidth="1"/>
    <col min="9223" max="9223" width="16.7109375" style="1" customWidth="1"/>
    <col min="9224" max="9224" width="2.140625" style="1" customWidth="1"/>
    <col min="9225" max="9225" width="16.7109375" style="1" customWidth="1"/>
    <col min="9226" max="9226" width="10" style="1" bestFit="1" customWidth="1"/>
    <col min="9227" max="9469" width="9.140625" style="1"/>
    <col min="9470" max="9470" width="48.7109375" style="1" customWidth="1"/>
    <col min="9471" max="9471" width="8.7109375" style="1" customWidth="1"/>
    <col min="9472" max="9472" width="2.140625" style="1" customWidth="1"/>
    <col min="9473" max="9473" width="16.7109375" style="1" customWidth="1"/>
    <col min="9474" max="9474" width="2.140625" style="1" customWidth="1"/>
    <col min="9475" max="9475" width="16.7109375" style="1" customWidth="1"/>
    <col min="9476" max="9476" width="2.140625" style="1" customWidth="1"/>
    <col min="9477" max="9477" width="16.7109375" style="1" customWidth="1"/>
    <col min="9478" max="9478" width="2.140625" style="1" customWidth="1"/>
    <col min="9479" max="9479" width="16.7109375" style="1" customWidth="1"/>
    <col min="9480" max="9480" width="2.140625" style="1" customWidth="1"/>
    <col min="9481" max="9481" width="16.7109375" style="1" customWidth="1"/>
    <col min="9482" max="9482" width="10" style="1" bestFit="1" customWidth="1"/>
    <col min="9483" max="9725" width="9.140625" style="1"/>
    <col min="9726" max="9726" width="48.7109375" style="1" customWidth="1"/>
    <col min="9727" max="9727" width="8.7109375" style="1" customWidth="1"/>
    <col min="9728" max="9728" width="2.140625" style="1" customWidth="1"/>
    <col min="9729" max="9729" width="16.7109375" style="1" customWidth="1"/>
    <col min="9730" max="9730" width="2.140625" style="1" customWidth="1"/>
    <col min="9731" max="9731" width="16.7109375" style="1" customWidth="1"/>
    <col min="9732" max="9732" width="2.140625" style="1" customWidth="1"/>
    <col min="9733" max="9733" width="16.7109375" style="1" customWidth="1"/>
    <col min="9734" max="9734" width="2.140625" style="1" customWidth="1"/>
    <col min="9735" max="9735" width="16.7109375" style="1" customWidth="1"/>
    <col min="9736" max="9736" width="2.140625" style="1" customWidth="1"/>
    <col min="9737" max="9737" width="16.7109375" style="1" customWidth="1"/>
    <col min="9738" max="9738" width="10" style="1" bestFit="1" customWidth="1"/>
    <col min="9739" max="9981" width="9.140625" style="1"/>
    <col min="9982" max="9982" width="48.7109375" style="1" customWidth="1"/>
    <col min="9983" max="9983" width="8.7109375" style="1" customWidth="1"/>
    <col min="9984" max="9984" width="2.140625" style="1" customWidth="1"/>
    <col min="9985" max="9985" width="16.7109375" style="1" customWidth="1"/>
    <col min="9986" max="9986" width="2.140625" style="1" customWidth="1"/>
    <col min="9987" max="9987" width="16.7109375" style="1" customWidth="1"/>
    <col min="9988" max="9988" width="2.140625" style="1" customWidth="1"/>
    <col min="9989" max="9989" width="16.7109375" style="1" customWidth="1"/>
    <col min="9990" max="9990" width="2.140625" style="1" customWidth="1"/>
    <col min="9991" max="9991" width="16.7109375" style="1" customWidth="1"/>
    <col min="9992" max="9992" width="2.140625" style="1" customWidth="1"/>
    <col min="9993" max="9993" width="16.7109375" style="1" customWidth="1"/>
    <col min="9994" max="9994" width="10" style="1" bestFit="1" customWidth="1"/>
    <col min="9995" max="10237" width="9.140625" style="1"/>
    <col min="10238" max="10238" width="48.7109375" style="1" customWidth="1"/>
    <col min="10239" max="10239" width="8.7109375" style="1" customWidth="1"/>
    <col min="10240" max="10240" width="2.140625" style="1" customWidth="1"/>
    <col min="10241" max="10241" width="16.7109375" style="1" customWidth="1"/>
    <col min="10242" max="10242" width="2.140625" style="1" customWidth="1"/>
    <col min="10243" max="10243" width="16.7109375" style="1" customWidth="1"/>
    <col min="10244" max="10244" width="2.140625" style="1" customWidth="1"/>
    <col min="10245" max="10245" width="16.7109375" style="1" customWidth="1"/>
    <col min="10246" max="10246" width="2.140625" style="1" customWidth="1"/>
    <col min="10247" max="10247" width="16.7109375" style="1" customWidth="1"/>
    <col min="10248" max="10248" width="2.140625" style="1" customWidth="1"/>
    <col min="10249" max="10249" width="16.7109375" style="1" customWidth="1"/>
    <col min="10250" max="10250" width="10" style="1" bestFit="1" customWidth="1"/>
    <col min="10251" max="10493" width="9.140625" style="1"/>
    <col min="10494" max="10494" width="48.7109375" style="1" customWidth="1"/>
    <col min="10495" max="10495" width="8.7109375" style="1" customWidth="1"/>
    <col min="10496" max="10496" width="2.140625" style="1" customWidth="1"/>
    <col min="10497" max="10497" width="16.7109375" style="1" customWidth="1"/>
    <col min="10498" max="10498" width="2.140625" style="1" customWidth="1"/>
    <col min="10499" max="10499" width="16.7109375" style="1" customWidth="1"/>
    <col min="10500" max="10500" width="2.140625" style="1" customWidth="1"/>
    <col min="10501" max="10501" width="16.7109375" style="1" customWidth="1"/>
    <col min="10502" max="10502" width="2.140625" style="1" customWidth="1"/>
    <col min="10503" max="10503" width="16.7109375" style="1" customWidth="1"/>
    <col min="10504" max="10504" width="2.140625" style="1" customWidth="1"/>
    <col min="10505" max="10505" width="16.7109375" style="1" customWidth="1"/>
    <col min="10506" max="10506" width="10" style="1" bestFit="1" customWidth="1"/>
    <col min="10507" max="10749" width="9.140625" style="1"/>
    <col min="10750" max="10750" width="48.7109375" style="1" customWidth="1"/>
    <col min="10751" max="10751" width="8.7109375" style="1" customWidth="1"/>
    <col min="10752" max="10752" width="2.140625" style="1" customWidth="1"/>
    <col min="10753" max="10753" width="16.7109375" style="1" customWidth="1"/>
    <col min="10754" max="10754" width="2.140625" style="1" customWidth="1"/>
    <col min="10755" max="10755" width="16.7109375" style="1" customWidth="1"/>
    <col min="10756" max="10756" width="2.140625" style="1" customWidth="1"/>
    <col min="10757" max="10757" width="16.7109375" style="1" customWidth="1"/>
    <col min="10758" max="10758" width="2.140625" style="1" customWidth="1"/>
    <col min="10759" max="10759" width="16.7109375" style="1" customWidth="1"/>
    <col min="10760" max="10760" width="2.140625" style="1" customWidth="1"/>
    <col min="10761" max="10761" width="16.7109375" style="1" customWidth="1"/>
    <col min="10762" max="10762" width="10" style="1" bestFit="1" customWidth="1"/>
    <col min="10763" max="11005" width="9.140625" style="1"/>
    <col min="11006" max="11006" width="48.7109375" style="1" customWidth="1"/>
    <col min="11007" max="11007" width="8.7109375" style="1" customWidth="1"/>
    <col min="11008" max="11008" width="2.140625" style="1" customWidth="1"/>
    <col min="11009" max="11009" width="16.7109375" style="1" customWidth="1"/>
    <col min="11010" max="11010" width="2.140625" style="1" customWidth="1"/>
    <col min="11011" max="11011" width="16.7109375" style="1" customWidth="1"/>
    <col min="11012" max="11012" width="2.140625" style="1" customWidth="1"/>
    <col min="11013" max="11013" width="16.7109375" style="1" customWidth="1"/>
    <col min="11014" max="11014" width="2.140625" style="1" customWidth="1"/>
    <col min="11015" max="11015" width="16.7109375" style="1" customWidth="1"/>
    <col min="11016" max="11016" width="2.140625" style="1" customWidth="1"/>
    <col min="11017" max="11017" width="16.7109375" style="1" customWidth="1"/>
    <col min="11018" max="11018" width="10" style="1" bestFit="1" customWidth="1"/>
    <col min="11019" max="11261" width="9.140625" style="1"/>
    <col min="11262" max="11262" width="48.7109375" style="1" customWidth="1"/>
    <col min="11263" max="11263" width="8.7109375" style="1" customWidth="1"/>
    <col min="11264" max="11264" width="2.140625" style="1" customWidth="1"/>
    <col min="11265" max="11265" width="16.7109375" style="1" customWidth="1"/>
    <col min="11266" max="11266" width="2.140625" style="1" customWidth="1"/>
    <col min="11267" max="11267" width="16.7109375" style="1" customWidth="1"/>
    <col min="11268" max="11268" width="2.140625" style="1" customWidth="1"/>
    <col min="11269" max="11269" width="16.7109375" style="1" customWidth="1"/>
    <col min="11270" max="11270" width="2.140625" style="1" customWidth="1"/>
    <col min="11271" max="11271" width="16.7109375" style="1" customWidth="1"/>
    <col min="11272" max="11272" width="2.140625" style="1" customWidth="1"/>
    <col min="11273" max="11273" width="16.7109375" style="1" customWidth="1"/>
    <col min="11274" max="11274" width="10" style="1" bestFit="1" customWidth="1"/>
    <col min="11275" max="11517" width="9.140625" style="1"/>
    <col min="11518" max="11518" width="48.7109375" style="1" customWidth="1"/>
    <col min="11519" max="11519" width="8.7109375" style="1" customWidth="1"/>
    <col min="11520" max="11520" width="2.140625" style="1" customWidth="1"/>
    <col min="11521" max="11521" width="16.7109375" style="1" customWidth="1"/>
    <col min="11522" max="11522" width="2.140625" style="1" customWidth="1"/>
    <col min="11523" max="11523" width="16.7109375" style="1" customWidth="1"/>
    <col min="11524" max="11524" width="2.140625" style="1" customWidth="1"/>
    <col min="11525" max="11525" width="16.7109375" style="1" customWidth="1"/>
    <col min="11526" max="11526" width="2.140625" style="1" customWidth="1"/>
    <col min="11527" max="11527" width="16.7109375" style="1" customWidth="1"/>
    <col min="11528" max="11528" width="2.140625" style="1" customWidth="1"/>
    <col min="11529" max="11529" width="16.7109375" style="1" customWidth="1"/>
    <col min="11530" max="11530" width="10" style="1" bestFit="1" customWidth="1"/>
    <col min="11531" max="11773" width="9.140625" style="1"/>
    <col min="11774" max="11774" width="48.7109375" style="1" customWidth="1"/>
    <col min="11775" max="11775" width="8.7109375" style="1" customWidth="1"/>
    <col min="11776" max="11776" width="2.140625" style="1" customWidth="1"/>
    <col min="11777" max="11777" width="16.7109375" style="1" customWidth="1"/>
    <col min="11778" max="11778" width="2.140625" style="1" customWidth="1"/>
    <col min="11779" max="11779" width="16.7109375" style="1" customWidth="1"/>
    <col min="11780" max="11780" width="2.140625" style="1" customWidth="1"/>
    <col min="11781" max="11781" width="16.7109375" style="1" customWidth="1"/>
    <col min="11782" max="11782" width="2.140625" style="1" customWidth="1"/>
    <col min="11783" max="11783" width="16.7109375" style="1" customWidth="1"/>
    <col min="11784" max="11784" width="2.140625" style="1" customWidth="1"/>
    <col min="11785" max="11785" width="16.7109375" style="1" customWidth="1"/>
    <col min="11786" max="11786" width="10" style="1" bestFit="1" customWidth="1"/>
    <col min="11787" max="12029" width="9.140625" style="1"/>
    <col min="12030" max="12030" width="48.7109375" style="1" customWidth="1"/>
    <col min="12031" max="12031" width="8.7109375" style="1" customWidth="1"/>
    <col min="12032" max="12032" width="2.140625" style="1" customWidth="1"/>
    <col min="12033" max="12033" width="16.7109375" style="1" customWidth="1"/>
    <col min="12034" max="12034" width="2.140625" style="1" customWidth="1"/>
    <col min="12035" max="12035" width="16.7109375" style="1" customWidth="1"/>
    <col min="12036" max="12036" width="2.140625" style="1" customWidth="1"/>
    <col min="12037" max="12037" width="16.7109375" style="1" customWidth="1"/>
    <col min="12038" max="12038" width="2.140625" style="1" customWidth="1"/>
    <col min="12039" max="12039" width="16.7109375" style="1" customWidth="1"/>
    <col min="12040" max="12040" width="2.140625" style="1" customWidth="1"/>
    <col min="12041" max="12041" width="16.7109375" style="1" customWidth="1"/>
    <col min="12042" max="12042" width="10" style="1" bestFit="1" customWidth="1"/>
    <col min="12043" max="12285" width="9.140625" style="1"/>
    <col min="12286" max="12286" width="48.7109375" style="1" customWidth="1"/>
    <col min="12287" max="12287" width="8.7109375" style="1" customWidth="1"/>
    <col min="12288" max="12288" width="2.140625" style="1" customWidth="1"/>
    <col min="12289" max="12289" width="16.7109375" style="1" customWidth="1"/>
    <col min="12290" max="12290" width="2.140625" style="1" customWidth="1"/>
    <col min="12291" max="12291" width="16.7109375" style="1" customWidth="1"/>
    <col min="12292" max="12292" width="2.140625" style="1" customWidth="1"/>
    <col min="12293" max="12293" width="16.7109375" style="1" customWidth="1"/>
    <col min="12294" max="12294" width="2.140625" style="1" customWidth="1"/>
    <col min="12295" max="12295" width="16.7109375" style="1" customWidth="1"/>
    <col min="12296" max="12296" width="2.140625" style="1" customWidth="1"/>
    <col min="12297" max="12297" width="16.7109375" style="1" customWidth="1"/>
    <col min="12298" max="12298" width="10" style="1" bestFit="1" customWidth="1"/>
    <col min="12299" max="12541" width="9.140625" style="1"/>
    <col min="12542" max="12542" width="48.7109375" style="1" customWidth="1"/>
    <col min="12543" max="12543" width="8.7109375" style="1" customWidth="1"/>
    <col min="12544" max="12544" width="2.140625" style="1" customWidth="1"/>
    <col min="12545" max="12545" width="16.7109375" style="1" customWidth="1"/>
    <col min="12546" max="12546" width="2.140625" style="1" customWidth="1"/>
    <col min="12547" max="12547" width="16.7109375" style="1" customWidth="1"/>
    <col min="12548" max="12548" width="2.140625" style="1" customWidth="1"/>
    <col min="12549" max="12549" width="16.7109375" style="1" customWidth="1"/>
    <col min="12550" max="12550" width="2.140625" style="1" customWidth="1"/>
    <col min="12551" max="12551" width="16.7109375" style="1" customWidth="1"/>
    <col min="12552" max="12552" width="2.140625" style="1" customWidth="1"/>
    <col min="12553" max="12553" width="16.7109375" style="1" customWidth="1"/>
    <col min="12554" max="12554" width="10" style="1" bestFit="1" customWidth="1"/>
    <col min="12555" max="12797" width="9.140625" style="1"/>
    <col min="12798" max="12798" width="48.7109375" style="1" customWidth="1"/>
    <col min="12799" max="12799" width="8.7109375" style="1" customWidth="1"/>
    <col min="12800" max="12800" width="2.140625" style="1" customWidth="1"/>
    <col min="12801" max="12801" width="16.7109375" style="1" customWidth="1"/>
    <col min="12802" max="12802" width="2.140625" style="1" customWidth="1"/>
    <col min="12803" max="12803" width="16.7109375" style="1" customWidth="1"/>
    <col min="12804" max="12804" width="2.140625" style="1" customWidth="1"/>
    <col min="12805" max="12805" width="16.7109375" style="1" customWidth="1"/>
    <col min="12806" max="12806" width="2.140625" style="1" customWidth="1"/>
    <col min="12807" max="12807" width="16.7109375" style="1" customWidth="1"/>
    <col min="12808" max="12808" width="2.140625" style="1" customWidth="1"/>
    <col min="12809" max="12809" width="16.7109375" style="1" customWidth="1"/>
    <col min="12810" max="12810" width="10" style="1" bestFit="1" customWidth="1"/>
    <col min="12811" max="13053" width="9.140625" style="1"/>
    <col min="13054" max="13054" width="48.7109375" style="1" customWidth="1"/>
    <col min="13055" max="13055" width="8.7109375" style="1" customWidth="1"/>
    <col min="13056" max="13056" width="2.140625" style="1" customWidth="1"/>
    <col min="13057" max="13057" width="16.7109375" style="1" customWidth="1"/>
    <col min="13058" max="13058" width="2.140625" style="1" customWidth="1"/>
    <col min="13059" max="13059" width="16.7109375" style="1" customWidth="1"/>
    <col min="13060" max="13060" width="2.140625" style="1" customWidth="1"/>
    <col min="13061" max="13061" width="16.7109375" style="1" customWidth="1"/>
    <col min="13062" max="13062" width="2.140625" style="1" customWidth="1"/>
    <col min="13063" max="13063" width="16.7109375" style="1" customWidth="1"/>
    <col min="13064" max="13064" width="2.140625" style="1" customWidth="1"/>
    <col min="13065" max="13065" width="16.7109375" style="1" customWidth="1"/>
    <col min="13066" max="13066" width="10" style="1" bestFit="1" customWidth="1"/>
    <col min="13067" max="13309" width="9.140625" style="1"/>
    <col min="13310" max="13310" width="48.7109375" style="1" customWidth="1"/>
    <col min="13311" max="13311" width="8.7109375" style="1" customWidth="1"/>
    <col min="13312" max="13312" width="2.140625" style="1" customWidth="1"/>
    <col min="13313" max="13313" width="16.7109375" style="1" customWidth="1"/>
    <col min="13314" max="13314" width="2.140625" style="1" customWidth="1"/>
    <col min="13315" max="13315" width="16.7109375" style="1" customWidth="1"/>
    <col min="13316" max="13316" width="2.140625" style="1" customWidth="1"/>
    <col min="13317" max="13317" width="16.7109375" style="1" customWidth="1"/>
    <col min="13318" max="13318" width="2.140625" style="1" customWidth="1"/>
    <col min="13319" max="13319" width="16.7109375" style="1" customWidth="1"/>
    <col min="13320" max="13320" width="2.140625" style="1" customWidth="1"/>
    <col min="13321" max="13321" width="16.7109375" style="1" customWidth="1"/>
    <col min="13322" max="13322" width="10" style="1" bestFit="1" customWidth="1"/>
    <col min="13323" max="13565" width="9.140625" style="1"/>
    <col min="13566" max="13566" width="48.7109375" style="1" customWidth="1"/>
    <col min="13567" max="13567" width="8.7109375" style="1" customWidth="1"/>
    <col min="13568" max="13568" width="2.140625" style="1" customWidth="1"/>
    <col min="13569" max="13569" width="16.7109375" style="1" customWidth="1"/>
    <col min="13570" max="13570" width="2.140625" style="1" customWidth="1"/>
    <col min="13571" max="13571" width="16.7109375" style="1" customWidth="1"/>
    <col min="13572" max="13572" width="2.140625" style="1" customWidth="1"/>
    <col min="13573" max="13573" width="16.7109375" style="1" customWidth="1"/>
    <col min="13574" max="13574" width="2.140625" style="1" customWidth="1"/>
    <col min="13575" max="13575" width="16.7109375" style="1" customWidth="1"/>
    <col min="13576" max="13576" width="2.140625" style="1" customWidth="1"/>
    <col min="13577" max="13577" width="16.7109375" style="1" customWidth="1"/>
    <col min="13578" max="13578" width="10" style="1" bestFit="1" customWidth="1"/>
    <col min="13579" max="13821" width="9.140625" style="1"/>
    <col min="13822" max="13822" width="48.7109375" style="1" customWidth="1"/>
    <col min="13823" max="13823" width="8.7109375" style="1" customWidth="1"/>
    <col min="13824" max="13824" width="2.140625" style="1" customWidth="1"/>
    <col min="13825" max="13825" width="16.7109375" style="1" customWidth="1"/>
    <col min="13826" max="13826" width="2.140625" style="1" customWidth="1"/>
    <col min="13827" max="13827" width="16.7109375" style="1" customWidth="1"/>
    <col min="13828" max="13828" width="2.140625" style="1" customWidth="1"/>
    <col min="13829" max="13829" width="16.7109375" style="1" customWidth="1"/>
    <col min="13830" max="13830" width="2.140625" style="1" customWidth="1"/>
    <col min="13831" max="13831" width="16.7109375" style="1" customWidth="1"/>
    <col min="13832" max="13832" width="2.140625" style="1" customWidth="1"/>
    <col min="13833" max="13833" width="16.7109375" style="1" customWidth="1"/>
    <col min="13834" max="13834" width="10" style="1" bestFit="1" customWidth="1"/>
    <col min="13835" max="14077" width="9.140625" style="1"/>
    <col min="14078" max="14078" width="48.7109375" style="1" customWidth="1"/>
    <col min="14079" max="14079" width="8.7109375" style="1" customWidth="1"/>
    <col min="14080" max="14080" width="2.140625" style="1" customWidth="1"/>
    <col min="14081" max="14081" width="16.7109375" style="1" customWidth="1"/>
    <col min="14082" max="14082" width="2.140625" style="1" customWidth="1"/>
    <col min="14083" max="14083" width="16.7109375" style="1" customWidth="1"/>
    <col min="14084" max="14084" width="2.140625" style="1" customWidth="1"/>
    <col min="14085" max="14085" width="16.7109375" style="1" customWidth="1"/>
    <col min="14086" max="14086" width="2.140625" style="1" customWidth="1"/>
    <col min="14087" max="14087" width="16.7109375" style="1" customWidth="1"/>
    <col min="14088" max="14088" width="2.140625" style="1" customWidth="1"/>
    <col min="14089" max="14089" width="16.7109375" style="1" customWidth="1"/>
    <col min="14090" max="14090" width="10" style="1" bestFit="1" customWidth="1"/>
    <col min="14091" max="14333" width="9.140625" style="1"/>
    <col min="14334" max="14334" width="48.7109375" style="1" customWidth="1"/>
    <col min="14335" max="14335" width="8.7109375" style="1" customWidth="1"/>
    <col min="14336" max="14336" width="2.140625" style="1" customWidth="1"/>
    <col min="14337" max="14337" width="16.7109375" style="1" customWidth="1"/>
    <col min="14338" max="14338" width="2.140625" style="1" customWidth="1"/>
    <col min="14339" max="14339" width="16.7109375" style="1" customWidth="1"/>
    <col min="14340" max="14340" width="2.140625" style="1" customWidth="1"/>
    <col min="14341" max="14341" width="16.7109375" style="1" customWidth="1"/>
    <col min="14342" max="14342" width="2.140625" style="1" customWidth="1"/>
    <col min="14343" max="14343" width="16.7109375" style="1" customWidth="1"/>
    <col min="14344" max="14344" width="2.140625" style="1" customWidth="1"/>
    <col min="14345" max="14345" width="16.7109375" style="1" customWidth="1"/>
    <col min="14346" max="14346" width="10" style="1" bestFit="1" customWidth="1"/>
    <col min="14347" max="14589" width="9.140625" style="1"/>
    <col min="14590" max="14590" width="48.7109375" style="1" customWidth="1"/>
    <col min="14591" max="14591" width="8.7109375" style="1" customWidth="1"/>
    <col min="14592" max="14592" width="2.140625" style="1" customWidth="1"/>
    <col min="14593" max="14593" width="16.7109375" style="1" customWidth="1"/>
    <col min="14594" max="14594" width="2.140625" style="1" customWidth="1"/>
    <col min="14595" max="14595" width="16.7109375" style="1" customWidth="1"/>
    <col min="14596" max="14596" width="2.140625" style="1" customWidth="1"/>
    <col min="14597" max="14597" width="16.7109375" style="1" customWidth="1"/>
    <col min="14598" max="14598" width="2.140625" style="1" customWidth="1"/>
    <col min="14599" max="14599" width="16.7109375" style="1" customWidth="1"/>
    <col min="14600" max="14600" width="2.140625" style="1" customWidth="1"/>
    <col min="14601" max="14601" width="16.7109375" style="1" customWidth="1"/>
    <col min="14602" max="14602" width="10" style="1" bestFit="1" customWidth="1"/>
    <col min="14603" max="14845" width="9.140625" style="1"/>
    <col min="14846" max="14846" width="48.7109375" style="1" customWidth="1"/>
    <col min="14847" max="14847" width="8.7109375" style="1" customWidth="1"/>
    <col min="14848" max="14848" width="2.140625" style="1" customWidth="1"/>
    <col min="14849" max="14849" width="16.7109375" style="1" customWidth="1"/>
    <col min="14850" max="14850" width="2.140625" style="1" customWidth="1"/>
    <col min="14851" max="14851" width="16.7109375" style="1" customWidth="1"/>
    <col min="14852" max="14852" width="2.140625" style="1" customWidth="1"/>
    <col min="14853" max="14853" width="16.7109375" style="1" customWidth="1"/>
    <col min="14854" max="14854" width="2.140625" style="1" customWidth="1"/>
    <col min="14855" max="14855" width="16.7109375" style="1" customWidth="1"/>
    <col min="14856" max="14856" width="2.140625" style="1" customWidth="1"/>
    <col min="14857" max="14857" width="16.7109375" style="1" customWidth="1"/>
    <col min="14858" max="14858" width="10" style="1" bestFit="1" customWidth="1"/>
    <col min="14859" max="15101" width="9.140625" style="1"/>
    <col min="15102" max="15102" width="48.7109375" style="1" customWidth="1"/>
    <col min="15103" max="15103" width="8.7109375" style="1" customWidth="1"/>
    <col min="15104" max="15104" width="2.140625" style="1" customWidth="1"/>
    <col min="15105" max="15105" width="16.7109375" style="1" customWidth="1"/>
    <col min="15106" max="15106" width="2.140625" style="1" customWidth="1"/>
    <col min="15107" max="15107" width="16.7109375" style="1" customWidth="1"/>
    <col min="15108" max="15108" width="2.140625" style="1" customWidth="1"/>
    <col min="15109" max="15109" width="16.7109375" style="1" customWidth="1"/>
    <col min="15110" max="15110" width="2.140625" style="1" customWidth="1"/>
    <col min="15111" max="15111" width="16.7109375" style="1" customWidth="1"/>
    <col min="15112" max="15112" width="2.140625" style="1" customWidth="1"/>
    <col min="15113" max="15113" width="16.7109375" style="1" customWidth="1"/>
    <col min="15114" max="15114" width="10" style="1" bestFit="1" customWidth="1"/>
    <col min="15115" max="15357" width="9.140625" style="1"/>
    <col min="15358" max="15358" width="48.7109375" style="1" customWidth="1"/>
    <col min="15359" max="15359" width="8.7109375" style="1" customWidth="1"/>
    <col min="15360" max="15360" width="2.140625" style="1" customWidth="1"/>
    <col min="15361" max="15361" width="16.7109375" style="1" customWidth="1"/>
    <col min="15362" max="15362" width="2.140625" style="1" customWidth="1"/>
    <col min="15363" max="15363" width="16.7109375" style="1" customWidth="1"/>
    <col min="15364" max="15364" width="2.140625" style="1" customWidth="1"/>
    <col min="15365" max="15365" width="16.7109375" style="1" customWidth="1"/>
    <col min="15366" max="15366" width="2.140625" style="1" customWidth="1"/>
    <col min="15367" max="15367" width="16.7109375" style="1" customWidth="1"/>
    <col min="15368" max="15368" width="2.140625" style="1" customWidth="1"/>
    <col min="15369" max="15369" width="16.7109375" style="1" customWidth="1"/>
    <col min="15370" max="15370" width="10" style="1" bestFit="1" customWidth="1"/>
    <col min="15371" max="15613" width="9.140625" style="1"/>
    <col min="15614" max="15614" width="48.7109375" style="1" customWidth="1"/>
    <col min="15615" max="15615" width="8.7109375" style="1" customWidth="1"/>
    <col min="15616" max="15616" width="2.140625" style="1" customWidth="1"/>
    <col min="15617" max="15617" width="16.7109375" style="1" customWidth="1"/>
    <col min="15618" max="15618" width="2.140625" style="1" customWidth="1"/>
    <col min="15619" max="15619" width="16.7109375" style="1" customWidth="1"/>
    <col min="15620" max="15620" width="2.140625" style="1" customWidth="1"/>
    <col min="15621" max="15621" width="16.7109375" style="1" customWidth="1"/>
    <col min="15622" max="15622" width="2.140625" style="1" customWidth="1"/>
    <col min="15623" max="15623" width="16.7109375" style="1" customWidth="1"/>
    <col min="15624" max="15624" width="2.140625" style="1" customWidth="1"/>
    <col min="15625" max="15625" width="16.7109375" style="1" customWidth="1"/>
    <col min="15626" max="15626" width="10" style="1" bestFit="1" customWidth="1"/>
    <col min="15627" max="15869" width="9.140625" style="1"/>
    <col min="15870" max="15870" width="48.7109375" style="1" customWidth="1"/>
    <col min="15871" max="15871" width="8.7109375" style="1" customWidth="1"/>
    <col min="15872" max="15872" width="2.140625" style="1" customWidth="1"/>
    <col min="15873" max="15873" width="16.7109375" style="1" customWidth="1"/>
    <col min="15874" max="15874" width="2.140625" style="1" customWidth="1"/>
    <col min="15875" max="15875" width="16.7109375" style="1" customWidth="1"/>
    <col min="15876" max="15876" width="2.140625" style="1" customWidth="1"/>
    <col min="15877" max="15877" width="16.7109375" style="1" customWidth="1"/>
    <col min="15878" max="15878" width="2.140625" style="1" customWidth="1"/>
    <col min="15879" max="15879" width="16.7109375" style="1" customWidth="1"/>
    <col min="15880" max="15880" width="2.140625" style="1" customWidth="1"/>
    <col min="15881" max="15881" width="16.7109375" style="1" customWidth="1"/>
    <col min="15882" max="15882" width="10" style="1" bestFit="1" customWidth="1"/>
    <col min="15883" max="16125" width="9.140625" style="1"/>
    <col min="16126" max="16126" width="48.7109375" style="1" customWidth="1"/>
    <col min="16127" max="16127" width="8.7109375" style="1" customWidth="1"/>
    <col min="16128" max="16128" width="2.140625" style="1" customWidth="1"/>
    <col min="16129" max="16129" width="16.7109375" style="1" customWidth="1"/>
    <col min="16130" max="16130" width="2.140625" style="1" customWidth="1"/>
    <col min="16131" max="16131" width="16.7109375" style="1" customWidth="1"/>
    <col min="16132" max="16132" width="2.140625" style="1" customWidth="1"/>
    <col min="16133" max="16133" width="16.7109375" style="1" customWidth="1"/>
    <col min="16134" max="16134" width="2.140625" style="1" customWidth="1"/>
    <col min="16135" max="16135" width="16.7109375" style="1" customWidth="1"/>
    <col min="16136" max="16136" width="2.140625" style="1" customWidth="1"/>
    <col min="16137" max="16137" width="16.7109375" style="1" customWidth="1"/>
    <col min="16138" max="16138" width="10" style="1" bestFit="1" customWidth="1"/>
    <col min="16139" max="16382" width="9.140625" style="1"/>
    <col min="16383" max="16384" width="9.140625" style="1" customWidth="1"/>
  </cols>
  <sheetData>
    <row r="1" spans="1:10" ht="23.1" customHeight="1" x14ac:dyDescent="0.5">
      <c r="A1" s="8" t="s">
        <v>87</v>
      </c>
    </row>
    <row r="2" spans="1:10" ht="23.1" customHeight="1" x14ac:dyDescent="0.5">
      <c r="A2" s="8" t="s">
        <v>65</v>
      </c>
    </row>
    <row r="3" spans="1:10" s="25" customFormat="1" ht="23.25" customHeight="1" x14ac:dyDescent="0.5">
      <c r="B3" s="263" t="s">
        <v>84</v>
      </c>
      <c r="C3" s="263"/>
      <c r="D3" s="263"/>
      <c r="E3" s="263"/>
      <c r="F3" s="263"/>
      <c r="G3" s="263"/>
      <c r="H3" s="263"/>
      <c r="I3" s="263"/>
      <c r="J3" s="263"/>
    </row>
    <row r="4" spans="1:10" ht="23.25" customHeight="1" x14ac:dyDescent="0.45">
      <c r="C4" s="10"/>
      <c r="D4" s="185"/>
      <c r="E4" s="5"/>
      <c r="F4" s="260" t="s">
        <v>11</v>
      </c>
      <c r="G4" s="260"/>
      <c r="H4" s="260"/>
      <c r="I4" s="5"/>
      <c r="J4" s="5"/>
    </row>
    <row r="5" spans="1:10" ht="23.25" customHeight="1" x14ac:dyDescent="0.45">
      <c r="B5" s="4" t="s">
        <v>19</v>
      </c>
      <c r="C5" s="10"/>
      <c r="D5" s="36" t="s">
        <v>97</v>
      </c>
      <c r="E5" s="5"/>
      <c r="F5" s="185"/>
      <c r="G5" s="5"/>
      <c r="H5" s="5"/>
      <c r="I5" s="5"/>
      <c r="J5" s="4"/>
    </row>
    <row r="6" spans="1:10" s="6" customFormat="1" ht="23.25" customHeight="1" x14ac:dyDescent="0.45">
      <c r="A6" s="1"/>
      <c r="B6" s="4" t="s">
        <v>20</v>
      </c>
      <c r="C6" s="10"/>
      <c r="D6" s="36" t="s">
        <v>99</v>
      </c>
      <c r="E6" s="5"/>
      <c r="F6" s="185" t="s">
        <v>100</v>
      </c>
      <c r="G6" s="5"/>
      <c r="H6" s="5"/>
      <c r="I6" s="5"/>
      <c r="J6" s="4" t="s">
        <v>43</v>
      </c>
    </row>
    <row r="7" spans="1:10" ht="24" customHeight="1" x14ac:dyDescent="0.45">
      <c r="B7" s="4" t="s">
        <v>21</v>
      </c>
      <c r="C7" s="10"/>
      <c r="D7" s="36" t="s">
        <v>45</v>
      </c>
      <c r="E7" s="5"/>
      <c r="F7" s="185" t="s">
        <v>102</v>
      </c>
      <c r="G7" s="5"/>
      <c r="H7" s="4" t="s">
        <v>22</v>
      </c>
      <c r="I7" s="5"/>
      <c r="J7" s="4" t="s">
        <v>44</v>
      </c>
    </row>
    <row r="8" spans="1:10" ht="23.25" customHeight="1" x14ac:dyDescent="0.45">
      <c r="B8" s="261" t="s">
        <v>58</v>
      </c>
      <c r="C8" s="261"/>
      <c r="D8" s="261"/>
      <c r="E8" s="261"/>
      <c r="F8" s="261"/>
      <c r="G8" s="261"/>
      <c r="H8" s="261"/>
      <c r="I8" s="261"/>
      <c r="J8" s="261"/>
    </row>
    <row r="9" spans="1:10" ht="23.25" customHeight="1" x14ac:dyDescent="0.45">
      <c r="A9" s="6" t="s">
        <v>148</v>
      </c>
      <c r="B9" s="108"/>
      <c r="C9" s="108"/>
      <c r="D9" s="108"/>
      <c r="E9" s="108"/>
      <c r="F9" s="108"/>
      <c r="G9" s="108"/>
      <c r="H9" s="108"/>
      <c r="I9" s="108"/>
      <c r="J9" s="108"/>
    </row>
    <row r="10" spans="1:10" ht="23.25" customHeight="1" x14ac:dyDescent="0.45">
      <c r="A10" s="6" t="s">
        <v>149</v>
      </c>
      <c r="B10" s="137">
        <v>142628</v>
      </c>
      <c r="C10" s="137"/>
      <c r="D10" s="137">
        <v>286487</v>
      </c>
      <c r="E10" s="137"/>
      <c r="F10" s="137">
        <v>14300</v>
      </c>
      <c r="G10" s="85"/>
      <c r="H10" s="85">
        <v>1040590</v>
      </c>
      <c r="I10" s="89"/>
      <c r="J10" s="85">
        <f>SUM(B10:H10)</f>
        <v>1484005</v>
      </c>
    </row>
    <row r="11" spans="1:10" ht="23.25" hidden="1" customHeight="1" x14ac:dyDescent="0.45">
      <c r="A11" s="6"/>
      <c r="B11" s="19"/>
      <c r="C11" s="20"/>
      <c r="D11" s="19"/>
      <c r="E11" s="20"/>
      <c r="F11" s="19"/>
      <c r="G11" s="20"/>
      <c r="H11" s="42"/>
      <c r="I11" s="20"/>
      <c r="J11" s="19"/>
    </row>
    <row r="12" spans="1:10" ht="23.25" customHeight="1" x14ac:dyDescent="0.45">
      <c r="A12" s="6" t="s">
        <v>72</v>
      </c>
      <c r="B12" s="14"/>
      <c r="C12" s="16"/>
      <c r="D12" s="14"/>
      <c r="E12" s="16"/>
      <c r="F12" s="14"/>
      <c r="G12" s="16"/>
      <c r="H12" s="34"/>
      <c r="I12" s="16"/>
      <c r="J12" s="17"/>
    </row>
    <row r="13" spans="1:10" ht="23.25" customHeight="1" x14ac:dyDescent="0.45">
      <c r="A13" s="138" t="s">
        <v>138</v>
      </c>
      <c r="B13" s="14">
        <v>0</v>
      </c>
      <c r="C13" s="16"/>
      <c r="D13" s="14">
        <v>0</v>
      </c>
      <c r="E13" s="16"/>
      <c r="F13" s="14">
        <v>0</v>
      </c>
      <c r="G13" s="16"/>
      <c r="H13" s="34">
        <f>'PL 5-6 '!J72</f>
        <v>-124265</v>
      </c>
      <c r="I13" s="16"/>
      <c r="J13" s="34">
        <f>SUM(B13:H13)</f>
        <v>-124265</v>
      </c>
    </row>
    <row r="14" spans="1:10" ht="23.25" customHeight="1" x14ac:dyDescent="0.45">
      <c r="A14" s="23" t="s">
        <v>73</v>
      </c>
      <c r="B14" s="29">
        <f>SUM(B13:B13)</f>
        <v>0</v>
      </c>
      <c r="C14" s="19"/>
      <c r="D14" s="29">
        <f>SUM(D13:D13)</f>
        <v>0</v>
      </c>
      <c r="E14" s="19"/>
      <c r="F14" s="29">
        <f>SUM(F13:F13)</f>
        <v>0</v>
      </c>
      <c r="G14" s="19"/>
      <c r="H14" s="29">
        <f>SUM(H13:H13)</f>
        <v>-124265</v>
      </c>
      <c r="I14" s="19"/>
      <c r="J14" s="27">
        <f>SUM(B14:H14)</f>
        <v>-124265</v>
      </c>
    </row>
    <row r="15" spans="1:10" ht="10.7" customHeight="1" x14ac:dyDescent="0.45">
      <c r="A15" s="23"/>
      <c r="B15" s="14"/>
      <c r="C15" s="16"/>
      <c r="D15" s="14"/>
      <c r="E15" s="16"/>
      <c r="F15" s="14"/>
      <c r="G15" s="16"/>
      <c r="H15" s="16"/>
      <c r="I15" s="16"/>
      <c r="J15" s="18"/>
    </row>
    <row r="16" spans="1:10" ht="23.25" customHeight="1" thickBot="1" x14ac:dyDescent="0.5">
      <c r="A16" s="6" t="s">
        <v>150</v>
      </c>
      <c r="B16" s="136">
        <f>B10+B14</f>
        <v>142628</v>
      </c>
      <c r="C16" s="19"/>
      <c r="D16" s="136">
        <f>D10+D14</f>
        <v>286487</v>
      </c>
      <c r="E16" s="19"/>
      <c r="F16" s="136">
        <f>F10+F14</f>
        <v>14300</v>
      </c>
      <c r="G16" s="19"/>
      <c r="H16" s="136">
        <f>H10+H14</f>
        <v>916325</v>
      </c>
      <c r="I16" s="19"/>
      <c r="J16" s="136">
        <f>J10+J14</f>
        <v>1359740</v>
      </c>
    </row>
    <row r="17" spans="1:11" ht="10.7" customHeight="1" thickTop="1" x14ac:dyDescent="0.45">
      <c r="A17" s="6"/>
      <c r="B17" s="86"/>
      <c r="C17" s="19"/>
      <c r="D17" s="86"/>
      <c r="E17" s="19"/>
      <c r="F17" s="86"/>
      <c r="G17" s="19"/>
      <c r="H17" s="86"/>
      <c r="I17" s="19"/>
      <c r="J17" s="86"/>
    </row>
    <row r="18" spans="1:11" ht="23.25" customHeight="1" x14ac:dyDescent="0.45">
      <c r="A18" s="6" t="s">
        <v>173</v>
      </c>
      <c r="B18" s="192"/>
      <c r="C18" s="192"/>
      <c r="D18" s="192"/>
      <c r="E18" s="192"/>
      <c r="F18" s="192"/>
      <c r="G18" s="192"/>
      <c r="H18" s="192"/>
      <c r="I18" s="192"/>
      <c r="J18" s="192"/>
    </row>
    <row r="19" spans="1:11" ht="23.25" customHeight="1" x14ac:dyDescent="0.45">
      <c r="A19" s="6" t="s">
        <v>174</v>
      </c>
      <c r="B19" s="137">
        <v>142628</v>
      </c>
      <c r="C19" s="137"/>
      <c r="D19" s="137">
        <v>286487</v>
      </c>
      <c r="E19" s="137"/>
      <c r="F19" s="137">
        <v>14300</v>
      </c>
      <c r="G19" s="85"/>
      <c r="H19" s="85">
        <v>905096</v>
      </c>
      <c r="I19" s="89"/>
      <c r="J19" s="85">
        <f>SUM(B19:H19)</f>
        <v>1348511</v>
      </c>
    </row>
    <row r="20" spans="1:11" ht="23.25" hidden="1" customHeight="1" x14ac:dyDescent="0.45">
      <c r="A20" s="6"/>
      <c r="B20" s="19"/>
      <c r="C20" s="20"/>
      <c r="D20" s="19"/>
      <c r="E20" s="20"/>
      <c r="F20" s="19"/>
      <c r="G20" s="20"/>
      <c r="H20" s="42"/>
      <c r="I20" s="20"/>
      <c r="J20" s="19"/>
    </row>
    <row r="21" spans="1:11" ht="23.25" customHeight="1" x14ac:dyDescent="0.45">
      <c r="A21" s="6" t="s">
        <v>72</v>
      </c>
      <c r="B21" s="14"/>
      <c r="C21" s="16"/>
      <c r="D21" s="14"/>
      <c r="E21" s="16"/>
      <c r="F21" s="14"/>
      <c r="G21" s="16"/>
      <c r="H21" s="34"/>
      <c r="I21" s="16"/>
      <c r="J21" s="17"/>
    </row>
    <row r="22" spans="1:11" ht="23.25" customHeight="1" x14ac:dyDescent="0.45">
      <c r="A22" s="138" t="s">
        <v>78</v>
      </c>
      <c r="B22" s="14">
        <v>0</v>
      </c>
      <c r="C22" s="16"/>
      <c r="D22" s="14">
        <v>0</v>
      </c>
      <c r="E22" s="16"/>
      <c r="F22" s="14">
        <v>0</v>
      </c>
      <c r="G22" s="16"/>
      <c r="H22" s="34">
        <f>'PL 5-6 '!H72</f>
        <v>30240</v>
      </c>
      <c r="I22" s="16"/>
      <c r="J22" s="34">
        <f>SUM(B22:H22)</f>
        <v>30240</v>
      </c>
    </row>
    <row r="23" spans="1:11" ht="23.25" customHeight="1" x14ac:dyDescent="0.45">
      <c r="A23" s="23" t="s">
        <v>73</v>
      </c>
      <c r="B23" s="29">
        <f>SUM(B22:B22)</f>
        <v>0</v>
      </c>
      <c r="C23" s="19"/>
      <c r="D23" s="29">
        <f>SUM(D22:D22)</f>
        <v>0</v>
      </c>
      <c r="E23" s="19"/>
      <c r="F23" s="29">
        <f>SUM(F22:F22)</f>
        <v>0</v>
      </c>
      <c r="G23" s="19"/>
      <c r="H23" s="29">
        <f>SUM(H22:H22)</f>
        <v>30240</v>
      </c>
      <c r="I23" s="19"/>
      <c r="J23" s="27">
        <f>SUM(B23:H23)</f>
        <v>30240</v>
      </c>
    </row>
    <row r="24" spans="1:11" ht="10.7" customHeight="1" x14ac:dyDescent="0.45">
      <c r="A24" s="23"/>
      <c r="B24" s="14"/>
      <c r="C24" s="16"/>
      <c r="D24" s="14"/>
      <c r="E24" s="16"/>
      <c r="F24" s="14"/>
      <c r="G24" s="16"/>
      <c r="H24" s="16"/>
      <c r="I24" s="16"/>
      <c r="J24" s="18"/>
    </row>
    <row r="25" spans="1:11" ht="23.25" customHeight="1" thickBot="1" x14ac:dyDescent="0.5">
      <c r="A25" s="6" t="s">
        <v>175</v>
      </c>
      <c r="B25" s="136">
        <f>B19+B23</f>
        <v>142628</v>
      </c>
      <c r="C25" s="19"/>
      <c r="D25" s="136">
        <f>D19+D23</f>
        <v>286487</v>
      </c>
      <c r="E25" s="19"/>
      <c r="F25" s="136">
        <f>F19+F23</f>
        <v>14300</v>
      </c>
      <c r="G25" s="19"/>
      <c r="H25" s="136">
        <f>H19+H23</f>
        <v>935336</v>
      </c>
      <c r="I25" s="19"/>
      <c r="J25" s="136">
        <f>J19+J23</f>
        <v>1378751</v>
      </c>
      <c r="K25" s="101"/>
    </row>
    <row r="26" spans="1:11" ht="23.25" customHeight="1" thickTop="1" x14ac:dyDescent="0.45"/>
  </sheetData>
  <mergeCells count="3">
    <mergeCell ref="B3:J3"/>
    <mergeCell ref="F4:H4"/>
    <mergeCell ref="B8:J8"/>
  </mergeCells>
  <pageMargins left="0.8" right="0.72" top="0.48" bottom="0.5" header="0.5" footer="0.5"/>
  <pageSetup paperSize="9" scale="90" firstPageNumber="8" fitToHeight="0" orientation="landscape" useFirstPageNumber="1" r:id="rId1"/>
  <headerFooter alignWithMargins="0">
    <oddFooter>&amp;L หมายเหตุประกอบงบการเงินเป็นส่วนหนึ่งของงบการเงินนี้&amp;14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view="pageBreakPreview" zoomScaleNormal="100" zoomScaleSheetLayoutView="100" workbookViewId="0">
      <selection activeCell="J11" sqref="J11"/>
    </sheetView>
  </sheetViews>
  <sheetFormatPr defaultRowHeight="22.5" customHeight="1" x14ac:dyDescent="0.45"/>
  <cols>
    <col min="1" max="1" width="56.42578125" style="170" bestFit="1" customWidth="1"/>
    <col min="2" max="2" width="12.42578125" customWidth="1"/>
    <col min="3" max="3" width="2.140625" style="9" customWidth="1"/>
    <col min="4" max="4" width="12.42578125" customWidth="1"/>
    <col min="5" max="5" width="2.140625" customWidth="1"/>
    <col min="6" max="6" width="12.42578125" customWidth="1"/>
    <col min="7" max="7" width="2.140625" customWidth="1"/>
    <col min="8" max="8" width="12.42578125" customWidth="1"/>
    <col min="9" max="9" width="11.5703125" bestFit="1" customWidth="1"/>
    <col min="233" max="233" width="48.5703125" customWidth="1"/>
    <col min="234" max="234" width="12.42578125" customWidth="1"/>
    <col min="235" max="235" width="2.140625" customWidth="1"/>
    <col min="236" max="236" width="12.42578125" customWidth="1"/>
    <col min="237" max="237" width="2.140625" customWidth="1"/>
    <col min="238" max="238" width="12.42578125" customWidth="1"/>
    <col min="239" max="239" width="2.140625" customWidth="1"/>
    <col min="240" max="240" width="12.42578125" customWidth="1"/>
    <col min="241" max="241" width="11.5703125" bestFit="1" customWidth="1"/>
    <col min="242" max="242" width="15.5703125" customWidth="1"/>
    <col min="243" max="243" width="10.5703125" customWidth="1"/>
    <col min="244" max="244" width="13.5703125" bestFit="1" customWidth="1"/>
    <col min="246" max="246" width="11" bestFit="1" customWidth="1"/>
    <col min="489" max="489" width="48.5703125" customWidth="1"/>
    <col min="490" max="490" width="12.42578125" customWidth="1"/>
    <col min="491" max="491" width="2.140625" customWidth="1"/>
    <col min="492" max="492" width="12.42578125" customWidth="1"/>
    <col min="493" max="493" width="2.140625" customWidth="1"/>
    <col min="494" max="494" width="12.42578125" customWidth="1"/>
    <col min="495" max="495" width="2.140625" customWidth="1"/>
    <col min="496" max="496" width="12.42578125" customWidth="1"/>
    <col min="497" max="497" width="11.5703125" bestFit="1" customWidth="1"/>
    <col min="498" max="498" width="15.5703125" customWidth="1"/>
    <col min="499" max="499" width="10.5703125" customWidth="1"/>
    <col min="500" max="500" width="13.5703125" bestFit="1" customWidth="1"/>
    <col min="502" max="502" width="11" bestFit="1" customWidth="1"/>
    <col min="745" max="745" width="48.5703125" customWidth="1"/>
    <col min="746" max="746" width="12.42578125" customWidth="1"/>
    <col min="747" max="747" width="2.140625" customWidth="1"/>
    <col min="748" max="748" width="12.42578125" customWidth="1"/>
    <col min="749" max="749" width="2.140625" customWidth="1"/>
    <col min="750" max="750" width="12.42578125" customWidth="1"/>
    <col min="751" max="751" width="2.140625" customWidth="1"/>
    <col min="752" max="752" width="12.42578125" customWidth="1"/>
    <col min="753" max="753" width="11.5703125" bestFit="1" customWidth="1"/>
    <col min="754" max="754" width="15.5703125" customWidth="1"/>
    <col min="755" max="755" width="10.5703125" customWidth="1"/>
    <col min="756" max="756" width="13.5703125" bestFit="1" customWidth="1"/>
    <col min="758" max="758" width="11" bestFit="1" customWidth="1"/>
    <col min="1001" max="1001" width="48.5703125" customWidth="1"/>
    <col min="1002" max="1002" width="12.42578125" customWidth="1"/>
    <col min="1003" max="1003" width="2.140625" customWidth="1"/>
    <col min="1004" max="1004" width="12.42578125" customWidth="1"/>
    <col min="1005" max="1005" width="2.140625" customWidth="1"/>
    <col min="1006" max="1006" width="12.42578125" customWidth="1"/>
    <col min="1007" max="1007" width="2.140625" customWidth="1"/>
    <col min="1008" max="1008" width="12.42578125" customWidth="1"/>
    <col min="1009" max="1009" width="11.5703125" bestFit="1" customWidth="1"/>
    <col min="1010" max="1010" width="15.5703125" customWidth="1"/>
    <col min="1011" max="1011" width="10.5703125" customWidth="1"/>
    <col min="1012" max="1012" width="13.5703125" bestFit="1" customWidth="1"/>
    <col min="1014" max="1014" width="11" bestFit="1" customWidth="1"/>
    <col min="1257" max="1257" width="48.5703125" customWidth="1"/>
    <col min="1258" max="1258" width="12.42578125" customWidth="1"/>
    <col min="1259" max="1259" width="2.140625" customWidth="1"/>
    <col min="1260" max="1260" width="12.42578125" customWidth="1"/>
    <col min="1261" max="1261" width="2.140625" customWidth="1"/>
    <col min="1262" max="1262" width="12.42578125" customWidth="1"/>
    <col min="1263" max="1263" width="2.140625" customWidth="1"/>
    <col min="1264" max="1264" width="12.42578125" customWidth="1"/>
    <col min="1265" max="1265" width="11.5703125" bestFit="1" customWidth="1"/>
    <col min="1266" max="1266" width="15.5703125" customWidth="1"/>
    <col min="1267" max="1267" width="10.5703125" customWidth="1"/>
    <col min="1268" max="1268" width="13.5703125" bestFit="1" customWidth="1"/>
    <col min="1270" max="1270" width="11" bestFit="1" customWidth="1"/>
    <col min="1513" max="1513" width="48.5703125" customWidth="1"/>
    <col min="1514" max="1514" width="12.42578125" customWidth="1"/>
    <col min="1515" max="1515" width="2.140625" customWidth="1"/>
    <col min="1516" max="1516" width="12.42578125" customWidth="1"/>
    <col min="1517" max="1517" width="2.140625" customWidth="1"/>
    <col min="1518" max="1518" width="12.42578125" customWidth="1"/>
    <col min="1519" max="1519" width="2.140625" customWidth="1"/>
    <col min="1520" max="1520" width="12.42578125" customWidth="1"/>
    <col min="1521" max="1521" width="11.5703125" bestFit="1" customWidth="1"/>
    <col min="1522" max="1522" width="15.5703125" customWidth="1"/>
    <col min="1523" max="1523" width="10.5703125" customWidth="1"/>
    <col min="1524" max="1524" width="13.5703125" bestFit="1" customWidth="1"/>
    <col min="1526" max="1526" width="11" bestFit="1" customWidth="1"/>
    <col min="1769" max="1769" width="48.5703125" customWidth="1"/>
    <col min="1770" max="1770" width="12.42578125" customWidth="1"/>
    <col min="1771" max="1771" width="2.140625" customWidth="1"/>
    <col min="1772" max="1772" width="12.42578125" customWidth="1"/>
    <col min="1773" max="1773" width="2.140625" customWidth="1"/>
    <col min="1774" max="1774" width="12.42578125" customWidth="1"/>
    <col min="1775" max="1775" width="2.140625" customWidth="1"/>
    <col min="1776" max="1776" width="12.42578125" customWidth="1"/>
    <col min="1777" max="1777" width="11.5703125" bestFit="1" customWidth="1"/>
    <col min="1778" max="1778" width="15.5703125" customWidth="1"/>
    <col min="1779" max="1779" width="10.5703125" customWidth="1"/>
    <col min="1780" max="1780" width="13.5703125" bestFit="1" customWidth="1"/>
    <col min="1782" max="1782" width="11" bestFit="1" customWidth="1"/>
    <col min="2025" max="2025" width="48.5703125" customWidth="1"/>
    <col min="2026" max="2026" width="12.42578125" customWidth="1"/>
    <col min="2027" max="2027" width="2.140625" customWidth="1"/>
    <col min="2028" max="2028" width="12.42578125" customWidth="1"/>
    <col min="2029" max="2029" width="2.140625" customWidth="1"/>
    <col min="2030" max="2030" width="12.42578125" customWidth="1"/>
    <col min="2031" max="2031" width="2.140625" customWidth="1"/>
    <col min="2032" max="2032" width="12.42578125" customWidth="1"/>
    <col min="2033" max="2033" width="11.5703125" bestFit="1" customWidth="1"/>
    <col min="2034" max="2034" width="15.5703125" customWidth="1"/>
    <col min="2035" max="2035" width="10.5703125" customWidth="1"/>
    <col min="2036" max="2036" width="13.5703125" bestFit="1" customWidth="1"/>
    <col min="2038" max="2038" width="11" bestFit="1" customWidth="1"/>
    <col min="2281" max="2281" width="48.5703125" customWidth="1"/>
    <col min="2282" max="2282" width="12.42578125" customWidth="1"/>
    <col min="2283" max="2283" width="2.140625" customWidth="1"/>
    <col min="2284" max="2284" width="12.42578125" customWidth="1"/>
    <col min="2285" max="2285" width="2.140625" customWidth="1"/>
    <col min="2286" max="2286" width="12.42578125" customWidth="1"/>
    <col min="2287" max="2287" width="2.140625" customWidth="1"/>
    <col min="2288" max="2288" width="12.42578125" customWidth="1"/>
    <col min="2289" max="2289" width="11.5703125" bestFit="1" customWidth="1"/>
    <col min="2290" max="2290" width="15.5703125" customWidth="1"/>
    <col min="2291" max="2291" width="10.5703125" customWidth="1"/>
    <col min="2292" max="2292" width="13.5703125" bestFit="1" customWidth="1"/>
    <col min="2294" max="2294" width="11" bestFit="1" customWidth="1"/>
    <col min="2537" max="2537" width="48.5703125" customWidth="1"/>
    <col min="2538" max="2538" width="12.42578125" customWidth="1"/>
    <col min="2539" max="2539" width="2.140625" customWidth="1"/>
    <col min="2540" max="2540" width="12.42578125" customWidth="1"/>
    <col min="2541" max="2541" width="2.140625" customWidth="1"/>
    <col min="2542" max="2542" width="12.42578125" customWidth="1"/>
    <col min="2543" max="2543" width="2.140625" customWidth="1"/>
    <col min="2544" max="2544" width="12.42578125" customWidth="1"/>
    <col min="2545" max="2545" width="11.5703125" bestFit="1" customWidth="1"/>
    <col min="2546" max="2546" width="15.5703125" customWidth="1"/>
    <col min="2547" max="2547" width="10.5703125" customWidth="1"/>
    <col min="2548" max="2548" width="13.5703125" bestFit="1" customWidth="1"/>
    <col min="2550" max="2550" width="11" bestFit="1" customWidth="1"/>
    <col min="2793" max="2793" width="48.5703125" customWidth="1"/>
    <col min="2794" max="2794" width="12.42578125" customWidth="1"/>
    <col min="2795" max="2795" width="2.140625" customWidth="1"/>
    <col min="2796" max="2796" width="12.42578125" customWidth="1"/>
    <col min="2797" max="2797" width="2.140625" customWidth="1"/>
    <col min="2798" max="2798" width="12.42578125" customWidth="1"/>
    <col min="2799" max="2799" width="2.140625" customWidth="1"/>
    <col min="2800" max="2800" width="12.42578125" customWidth="1"/>
    <col min="2801" max="2801" width="11.5703125" bestFit="1" customWidth="1"/>
    <col min="2802" max="2802" width="15.5703125" customWidth="1"/>
    <col min="2803" max="2803" width="10.5703125" customWidth="1"/>
    <col min="2804" max="2804" width="13.5703125" bestFit="1" customWidth="1"/>
    <col min="2806" max="2806" width="11" bestFit="1" customWidth="1"/>
    <col min="3049" max="3049" width="48.5703125" customWidth="1"/>
    <col min="3050" max="3050" width="12.42578125" customWidth="1"/>
    <col min="3051" max="3051" width="2.140625" customWidth="1"/>
    <col min="3052" max="3052" width="12.42578125" customWidth="1"/>
    <col min="3053" max="3053" width="2.140625" customWidth="1"/>
    <col min="3054" max="3054" width="12.42578125" customWidth="1"/>
    <col min="3055" max="3055" width="2.140625" customWidth="1"/>
    <col min="3056" max="3056" width="12.42578125" customWidth="1"/>
    <col min="3057" max="3057" width="11.5703125" bestFit="1" customWidth="1"/>
    <col min="3058" max="3058" width="15.5703125" customWidth="1"/>
    <col min="3059" max="3059" width="10.5703125" customWidth="1"/>
    <col min="3060" max="3060" width="13.5703125" bestFit="1" customWidth="1"/>
    <col min="3062" max="3062" width="11" bestFit="1" customWidth="1"/>
    <col min="3305" max="3305" width="48.5703125" customWidth="1"/>
    <col min="3306" max="3306" width="12.42578125" customWidth="1"/>
    <col min="3307" max="3307" width="2.140625" customWidth="1"/>
    <col min="3308" max="3308" width="12.42578125" customWidth="1"/>
    <col min="3309" max="3309" width="2.140625" customWidth="1"/>
    <col min="3310" max="3310" width="12.42578125" customWidth="1"/>
    <col min="3311" max="3311" width="2.140625" customWidth="1"/>
    <col min="3312" max="3312" width="12.42578125" customWidth="1"/>
    <col min="3313" max="3313" width="11.5703125" bestFit="1" customWidth="1"/>
    <col min="3314" max="3314" width="15.5703125" customWidth="1"/>
    <col min="3315" max="3315" width="10.5703125" customWidth="1"/>
    <col min="3316" max="3316" width="13.5703125" bestFit="1" customWidth="1"/>
    <col min="3318" max="3318" width="11" bestFit="1" customWidth="1"/>
    <col min="3561" max="3561" width="48.5703125" customWidth="1"/>
    <col min="3562" max="3562" width="12.42578125" customWidth="1"/>
    <col min="3563" max="3563" width="2.140625" customWidth="1"/>
    <col min="3564" max="3564" width="12.42578125" customWidth="1"/>
    <col min="3565" max="3565" width="2.140625" customWidth="1"/>
    <col min="3566" max="3566" width="12.42578125" customWidth="1"/>
    <col min="3567" max="3567" width="2.140625" customWidth="1"/>
    <col min="3568" max="3568" width="12.42578125" customWidth="1"/>
    <col min="3569" max="3569" width="11.5703125" bestFit="1" customWidth="1"/>
    <col min="3570" max="3570" width="15.5703125" customWidth="1"/>
    <col min="3571" max="3571" width="10.5703125" customWidth="1"/>
    <col min="3572" max="3572" width="13.5703125" bestFit="1" customWidth="1"/>
    <col min="3574" max="3574" width="11" bestFit="1" customWidth="1"/>
    <col min="3817" max="3817" width="48.5703125" customWidth="1"/>
    <col min="3818" max="3818" width="12.42578125" customWidth="1"/>
    <col min="3819" max="3819" width="2.140625" customWidth="1"/>
    <col min="3820" max="3820" width="12.42578125" customWidth="1"/>
    <col min="3821" max="3821" width="2.140625" customWidth="1"/>
    <col min="3822" max="3822" width="12.42578125" customWidth="1"/>
    <col min="3823" max="3823" width="2.140625" customWidth="1"/>
    <col min="3824" max="3824" width="12.42578125" customWidth="1"/>
    <col min="3825" max="3825" width="11.5703125" bestFit="1" customWidth="1"/>
    <col min="3826" max="3826" width="15.5703125" customWidth="1"/>
    <col min="3827" max="3827" width="10.5703125" customWidth="1"/>
    <col min="3828" max="3828" width="13.5703125" bestFit="1" customWidth="1"/>
    <col min="3830" max="3830" width="11" bestFit="1" customWidth="1"/>
    <col min="4073" max="4073" width="48.5703125" customWidth="1"/>
    <col min="4074" max="4074" width="12.42578125" customWidth="1"/>
    <col min="4075" max="4075" width="2.140625" customWidth="1"/>
    <col min="4076" max="4076" width="12.42578125" customWidth="1"/>
    <col min="4077" max="4077" width="2.140625" customWidth="1"/>
    <col min="4078" max="4078" width="12.42578125" customWidth="1"/>
    <col min="4079" max="4079" width="2.140625" customWidth="1"/>
    <col min="4080" max="4080" width="12.42578125" customWidth="1"/>
    <col min="4081" max="4081" width="11.5703125" bestFit="1" customWidth="1"/>
    <col min="4082" max="4082" width="15.5703125" customWidth="1"/>
    <col min="4083" max="4083" width="10.5703125" customWidth="1"/>
    <col min="4084" max="4084" width="13.5703125" bestFit="1" customWidth="1"/>
    <col min="4086" max="4086" width="11" bestFit="1" customWidth="1"/>
    <col min="4329" max="4329" width="48.5703125" customWidth="1"/>
    <col min="4330" max="4330" width="12.42578125" customWidth="1"/>
    <col min="4331" max="4331" width="2.140625" customWidth="1"/>
    <col min="4332" max="4332" width="12.42578125" customWidth="1"/>
    <col min="4333" max="4333" width="2.140625" customWidth="1"/>
    <col min="4334" max="4334" width="12.42578125" customWidth="1"/>
    <col min="4335" max="4335" width="2.140625" customWidth="1"/>
    <col min="4336" max="4336" width="12.42578125" customWidth="1"/>
    <col min="4337" max="4337" width="11.5703125" bestFit="1" customWidth="1"/>
    <col min="4338" max="4338" width="15.5703125" customWidth="1"/>
    <col min="4339" max="4339" width="10.5703125" customWidth="1"/>
    <col min="4340" max="4340" width="13.5703125" bestFit="1" customWidth="1"/>
    <col min="4342" max="4342" width="11" bestFit="1" customWidth="1"/>
    <col min="4585" max="4585" width="48.5703125" customWidth="1"/>
    <col min="4586" max="4586" width="12.42578125" customWidth="1"/>
    <col min="4587" max="4587" width="2.140625" customWidth="1"/>
    <col min="4588" max="4588" width="12.42578125" customWidth="1"/>
    <col min="4589" max="4589" width="2.140625" customWidth="1"/>
    <col min="4590" max="4590" width="12.42578125" customWidth="1"/>
    <col min="4591" max="4591" width="2.140625" customWidth="1"/>
    <col min="4592" max="4592" width="12.42578125" customWidth="1"/>
    <col min="4593" max="4593" width="11.5703125" bestFit="1" customWidth="1"/>
    <col min="4594" max="4594" width="15.5703125" customWidth="1"/>
    <col min="4595" max="4595" width="10.5703125" customWidth="1"/>
    <col min="4596" max="4596" width="13.5703125" bestFit="1" customWidth="1"/>
    <col min="4598" max="4598" width="11" bestFit="1" customWidth="1"/>
    <col min="4841" max="4841" width="48.5703125" customWidth="1"/>
    <col min="4842" max="4842" width="12.42578125" customWidth="1"/>
    <col min="4843" max="4843" width="2.140625" customWidth="1"/>
    <col min="4844" max="4844" width="12.42578125" customWidth="1"/>
    <col min="4845" max="4845" width="2.140625" customWidth="1"/>
    <col min="4846" max="4846" width="12.42578125" customWidth="1"/>
    <col min="4847" max="4847" width="2.140625" customWidth="1"/>
    <col min="4848" max="4848" width="12.42578125" customWidth="1"/>
    <col min="4849" max="4849" width="11.5703125" bestFit="1" customWidth="1"/>
    <col min="4850" max="4850" width="15.5703125" customWidth="1"/>
    <col min="4851" max="4851" width="10.5703125" customWidth="1"/>
    <col min="4852" max="4852" width="13.5703125" bestFit="1" customWidth="1"/>
    <col min="4854" max="4854" width="11" bestFit="1" customWidth="1"/>
    <col min="5097" max="5097" width="48.5703125" customWidth="1"/>
    <col min="5098" max="5098" width="12.42578125" customWidth="1"/>
    <col min="5099" max="5099" width="2.140625" customWidth="1"/>
    <col min="5100" max="5100" width="12.42578125" customWidth="1"/>
    <col min="5101" max="5101" width="2.140625" customWidth="1"/>
    <col min="5102" max="5102" width="12.42578125" customWidth="1"/>
    <col min="5103" max="5103" width="2.140625" customWidth="1"/>
    <col min="5104" max="5104" width="12.42578125" customWidth="1"/>
    <col min="5105" max="5105" width="11.5703125" bestFit="1" customWidth="1"/>
    <col min="5106" max="5106" width="15.5703125" customWidth="1"/>
    <col min="5107" max="5107" width="10.5703125" customWidth="1"/>
    <col min="5108" max="5108" width="13.5703125" bestFit="1" customWidth="1"/>
    <col min="5110" max="5110" width="11" bestFit="1" customWidth="1"/>
    <col min="5353" max="5353" width="48.5703125" customWidth="1"/>
    <col min="5354" max="5354" width="12.42578125" customWidth="1"/>
    <col min="5355" max="5355" width="2.140625" customWidth="1"/>
    <col min="5356" max="5356" width="12.42578125" customWidth="1"/>
    <col min="5357" max="5357" width="2.140625" customWidth="1"/>
    <col min="5358" max="5358" width="12.42578125" customWidth="1"/>
    <col min="5359" max="5359" width="2.140625" customWidth="1"/>
    <col min="5360" max="5360" width="12.42578125" customWidth="1"/>
    <col min="5361" max="5361" width="11.5703125" bestFit="1" customWidth="1"/>
    <col min="5362" max="5362" width="15.5703125" customWidth="1"/>
    <col min="5363" max="5363" width="10.5703125" customWidth="1"/>
    <col min="5364" max="5364" width="13.5703125" bestFit="1" customWidth="1"/>
    <col min="5366" max="5366" width="11" bestFit="1" customWidth="1"/>
    <col min="5609" max="5609" width="48.5703125" customWidth="1"/>
    <col min="5610" max="5610" width="12.42578125" customWidth="1"/>
    <col min="5611" max="5611" width="2.140625" customWidth="1"/>
    <col min="5612" max="5612" width="12.42578125" customWidth="1"/>
    <col min="5613" max="5613" width="2.140625" customWidth="1"/>
    <col min="5614" max="5614" width="12.42578125" customWidth="1"/>
    <col min="5615" max="5615" width="2.140625" customWidth="1"/>
    <col min="5616" max="5616" width="12.42578125" customWidth="1"/>
    <col min="5617" max="5617" width="11.5703125" bestFit="1" customWidth="1"/>
    <col min="5618" max="5618" width="15.5703125" customWidth="1"/>
    <col min="5619" max="5619" width="10.5703125" customWidth="1"/>
    <col min="5620" max="5620" width="13.5703125" bestFit="1" customWidth="1"/>
    <col min="5622" max="5622" width="11" bestFit="1" customWidth="1"/>
    <col min="5865" max="5865" width="48.5703125" customWidth="1"/>
    <col min="5866" max="5866" width="12.42578125" customWidth="1"/>
    <col min="5867" max="5867" width="2.140625" customWidth="1"/>
    <col min="5868" max="5868" width="12.42578125" customWidth="1"/>
    <col min="5869" max="5869" width="2.140625" customWidth="1"/>
    <col min="5870" max="5870" width="12.42578125" customWidth="1"/>
    <col min="5871" max="5871" width="2.140625" customWidth="1"/>
    <col min="5872" max="5872" width="12.42578125" customWidth="1"/>
    <col min="5873" max="5873" width="11.5703125" bestFit="1" customWidth="1"/>
    <col min="5874" max="5874" width="15.5703125" customWidth="1"/>
    <col min="5875" max="5875" width="10.5703125" customWidth="1"/>
    <col min="5876" max="5876" width="13.5703125" bestFit="1" customWidth="1"/>
    <col min="5878" max="5878" width="11" bestFit="1" customWidth="1"/>
    <col min="6121" max="6121" width="48.5703125" customWidth="1"/>
    <col min="6122" max="6122" width="12.42578125" customWidth="1"/>
    <col min="6123" max="6123" width="2.140625" customWidth="1"/>
    <col min="6124" max="6124" width="12.42578125" customWidth="1"/>
    <col min="6125" max="6125" width="2.140625" customWidth="1"/>
    <col min="6126" max="6126" width="12.42578125" customWidth="1"/>
    <col min="6127" max="6127" width="2.140625" customWidth="1"/>
    <col min="6128" max="6128" width="12.42578125" customWidth="1"/>
    <col min="6129" max="6129" width="11.5703125" bestFit="1" customWidth="1"/>
    <col min="6130" max="6130" width="15.5703125" customWidth="1"/>
    <col min="6131" max="6131" width="10.5703125" customWidth="1"/>
    <col min="6132" max="6132" width="13.5703125" bestFit="1" customWidth="1"/>
    <col min="6134" max="6134" width="11" bestFit="1" customWidth="1"/>
    <col min="6377" max="6377" width="48.5703125" customWidth="1"/>
    <col min="6378" max="6378" width="12.42578125" customWidth="1"/>
    <col min="6379" max="6379" width="2.140625" customWidth="1"/>
    <col min="6380" max="6380" width="12.42578125" customWidth="1"/>
    <col min="6381" max="6381" width="2.140625" customWidth="1"/>
    <col min="6382" max="6382" width="12.42578125" customWidth="1"/>
    <col min="6383" max="6383" width="2.140625" customWidth="1"/>
    <col min="6384" max="6384" width="12.42578125" customWidth="1"/>
    <col min="6385" max="6385" width="11.5703125" bestFit="1" customWidth="1"/>
    <col min="6386" max="6386" width="15.5703125" customWidth="1"/>
    <col min="6387" max="6387" width="10.5703125" customWidth="1"/>
    <col min="6388" max="6388" width="13.5703125" bestFit="1" customWidth="1"/>
    <col min="6390" max="6390" width="11" bestFit="1" customWidth="1"/>
    <col min="6633" max="6633" width="48.5703125" customWidth="1"/>
    <col min="6634" max="6634" width="12.42578125" customWidth="1"/>
    <col min="6635" max="6635" width="2.140625" customWidth="1"/>
    <col min="6636" max="6636" width="12.42578125" customWidth="1"/>
    <col min="6637" max="6637" width="2.140625" customWidth="1"/>
    <col min="6638" max="6638" width="12.42578125" customWidth="1"/>
    <col min="6639" max="6639" width="2.140625" customWidth="1"/>
    <col min="6640" max="6640" width="12.42578125" customWidth="1"/>
    <col min="6641" max="6641" width="11.5703125" bestFit="1" customWidth="1"/>
    <col min="6642" max="6642" width="15.5703125" customWidth="1"/>
    <col min="6643" max="6643" width="10.5703125" customWidth="1"/>
    <col min="6644" max="6644" width="13.5703125" bestFit="1" customWidth="1"/>
    <col min="6646" max="6646" width="11" bestFit="1" customWidth="1"/>
    <col min="6889" max="6889" width="48.5703125" customWidth="1"/>
    <col min="6890" max="6890" width="12.42578125" customWidth="1"/>
    <col min="6891" max="6891" width="2.140625" customWidth="1"/>
    <col min="6892" max="6892" width="12.42578125" customWidth="1"/>
    <col min="6893" max="6893" width="2.140625" customWidth="1"/>
    <col min="6894" max="6894" width="12.42578125" customWidth="1"/>
    <col min="6895" max="6895" width="2.140625" customWidth="1"/>
    <col min="6896" max="6896" width="12.42578125" customWidth="1"/>
    <col min="6897" max="6897" width="11.5703125" bestFit="1" customWidth="1"/>
    <col min="6898" max="6898" width="15.5703125" customWidth="1"/>
    <col min="6899" max="6899" width="10.5703125" customWidth="1"/>
    <col min="6900" max="6900" width="13.5703125" bestFit="1" customWidth="1"/>
    <col min="6902" max="6902" width="11" bestFit="1" customWidth="1"/>
    <col min="7145" max="7145" width="48.5703125" customWidth="1"/>
    <col min="7146" max="7146" width="12.42578125" customWidth="1"/>
    <col min="7147" max="7147" width="2.140625" customWidth="1"/>
    <col min="7148" max="7148" width="12.42578125" customWidth="1"/>
    <col min="7149" max="7149" width="2.140625" customWidth="1"/>
    <col min="7150" max="7150" width="12.42578125" customWidth="1"/>
    <col min="7151" max="7151" width="2.140625" customWidth="1"/>
    <col min="7152" max="7152" width="12.42578125" customWidth="1"/>
    <col min="7153" max="7153" width="11.5703125" bestFit="1" customWidth="1"/>
    <col min="7154" max="7154" width="15.5703125" customWidth="1"/>
    <col min="7155" max="7155" width="10.5703125" customWidth="1"/>
    <col min="7156" max="7156" width="13.5703125" bestFit="1" customWidth="1"/>
    <col min="7158" max="7158" width="11" bestFit="1" customWidth="1"/>
    <col min="7401" max="7401" width="48.5703125" customWidth="1"/>
    <col min="7402" max="7402" width="12.42578125" customWidth="1"/>
    <col min="7403" max="7403" width="2.140625" customWidth="1"/>
    <col min="7404" max="7404" width="12.42578125" customWidth="1"/>
    <col min="7405" max="7405" width="2.140625" customWidth="1"/>
    <col min="7406" max="7406" width="12.42578125" customWidth="1"/>
    <col min="7407" max="7407" width="2.140625" customWidth="1"/>
    <col min="7408" max="7408" width="12.42578125" customWidth="1"/>
    <col min="7409" max="7409" width="11.5703125" bestFit="1" customWidth="1"/>
    <col min="7410" max="7410" width="15.5703125" customWidth="1"/>
    <col min="7411" max="7411" width="10.5703125" customWidth="1"/>
    <col min="7412" max="7412" width="13.5703125" bestFit="1" customWidth="1"/>
    <col min="7414" max="7414" width="11" bestFit="1" customWidth="1"/>
    <col min="7657" max="7657" width="48.5703125" customWidth="1"/>
    <col min="7658" max="7658" width="12.42578125" customWidth="1"/>
    <col min="7659" max="7659" width="2.140625" customWidth="1"/>
    <col min="7660" max="7660" width="12.42578125" customWidth="1"/>
    <col min="7661" max="7661" width="2.140625" customWidth="1"/>
    <col min="7662" max="7662" width="12.42578125" customWidth="1"/>
    <col min="7663" max="7663" width="2.140625" customWidth="1"/>
    <col min="7664" max="7664" width="12.42578125" customWidth="1"/>
    <col min="7665" max="7665" width="11.5703125" bestFit="1" customWidth="1"/>
    <col min="7666" max="7666" width="15.5703125" customWidth="1"/>
    <col min="7667" max="7667" width="10.5703125" customWidth="1"/>
    <col min="7668" max="7668" width="13.5703125" bestFit="1" customWidth="1"/>
    <col min="7670" max="7670" width="11" bestFit="1" customWidth="1"/>
    <col min="7913" max="7913" width="48.5703125" customWidth="1"/>
    <col min="7914" max="7914" width="12.42578125" customWidth="1"/>
    <col min="7915" max="7915" width="2.140625" customWidth="1"/>
    <col min="7916" max="7916" width="12.42578125" customWidth="1"/>
    <col min="7917" max="7917" width="2.140625" customWidth="1"/>
    <col min="7918" max="7918" width="12.42578125" customWidth="1"/>
    <col min="7919" max="7919" width="2.140625" customWidth="1"/>
    <col min="7920" max="7920" width="12.42578125" customWidth="1"/>
    <col min="7921" max="7921" width="11.5703125" bestFit="1" customWidth="1"/>
    <col min="7922" max="7922" width="15.5703125" customWidth="1"/>
    <col min="7923" max="7923" width="10.5703125" customWidth="1"/>
    <col min="7924" max="7924" width="13.5703125" bestFit="1" customWidth="1"/>
    <col min="7926" max="7926" width="11" bestFit="1" customWidth="1"/>
    <col min="8169" max="8169" width="48.5703125" customWidth="1"/>
    <col min="8170" max="8170" width="12.42578125" customWidth="1"/>
    <col min="8171" max="8171" width="2.140625" customWidth="1"/>
    <col min="8172" max="8172" width="12.42578125" customWidth="1"/>
    <col min="8173" max="8173" width="2.140625" customWidth="1"/>
    <col min="8174" max="8174" width="12.42578125" customWidth="1"/>
    <col min="8175" max="8175" width="2.140625" customWidth="1"/>
    <col min="8176" max="8176" width="12.42578125" customWidth="1"/>
    <col min="8177" max="8177" width="11.5703125" bestFit="1" customWidth="1"/>
    <col min="8178" max="8178" width="15.5703125" customWidth="1"/>
    <col min="8179" max="8179" width="10.5703125" customWidth="1"/>
    <col min="8180" max="8180" width="13.5703125" bestFit="1" customWidth="1"/>
    <col min="8182" max="8182" width="11" bestFit="1" customWidth="1"/>
    <col min="8425" max="8425" width="48.5703125" customWidth="1"/>
    <col min="8426" max="8426" width="12.42578125" customWidth="1"/>
    <col min="8427" max="8427" width="2.140625" customWidth="1"/>
    <col min="8428" max="8428" width="12.42578125" customWidth="1"/>
    <col min="8429" max="8429" width="2.140625" customWidth="1"/>
    <col min="8430" max="8430" width="12.42578125" customWidth="1"/>
    <col min="8431" max="8431" width="2.140625" customWidth="1"/>
    <col min="8432" max="8432" width="12.42578125" customWidth="1"/>
    <col min="8433" max="8433" width="11.5703125" bestFit="1" customWidth="1"/>
    <col min="8434" max="8434" width="15.5703125" customWidth="1"/>
    <col min="8435" max="8435" width="10.5703125" customWidth="1"/>
    <col min="8436" max="8436" width="13.5703125" bestFit="1" customWidth="1"/>
    <col min="8438" max="8438" width="11" bestFit="1" customWidth="1"/>
    <col min="8681" max="8681" width="48.5703125" customWidth="1"/>
    <col min="8682" max="8682" width="12.42578125" customWidth="1"/>
    <col min="8683" max="8683" width="2.140625" customWidth="1"/>
    <col min="8684" max="8684" width="12.42578125" customWidth="1"/>
    <col min="8685" max="8685" width="2.140625" customWidth="1"/>
    <col min="8686" max="8686" width="12.42578125" customWidth="1"/>
    <col min="8687" max="8687" width="2.140625" customWidth="1"/>
    <col min="8688" max="8688" width="12.42578125" customWidth="1"/>
    <col min="8689" max="8689" width="11.5703125" bestFit="1" customWidth="1"/>
    <col min="8690" max="8690" width="15.5703125" customWidth="1"/>
    <col min="8691" max="8691" width="10.5703125" customWidth="1"/>
    <col min="8692" max="8692" width="13.5703125" bestFit="1" customWidth="1"/>
    <col min="8694" max="8694" width="11" bestFit="1" customWidth="1"/>
    <col min="8937" max="8937" width="48.5703125" customWidth="1"/>
    <col min="8938" max="8938" width="12.42578125" customWidth="1"/>
    <col min="8939" max="8939" width="2.140625" customWidth="1"/>
    <col min="8940" max="8940" width="12.42578125" customWidth="1"/>
    <col min="8941" max="8941" width="2.140625" customWidth="1"/>
    <col min="8942" max="8942" width="12.42578125" customWidth="1"/>
    <col min="8943" max="8943" width="2.140625" customWidth="1"/>
    <col min="8944" max="8944" width="12.42578125" customWidth="1"/>
    <col min="8945" max="8945" width="11.5703125" bestFit="1" customWidth="1"/>
    <col min="8946" max="8946" width="15.5703125" customWidth="1"/>
    <col min="8947" max="8947" width="10.5703125" customWidth="1"/>
    <col min="8948" max="8948" width="13.5703125" bestFit="1" customWidth="1"/>
    <col min="8950" max="8950" width="11" bestFit="1" customWidth="1"/>
    <col min="9193" max="9193" width="48.5703125" customWidth="1"/>
    <col min="9194" max="9194" width="12.42578125" customWidth="1"/>
    <col min="9195" max="9195" width="2.140625" customWidth="1"/>
    <col min="9196" max="9196" width="12.42578125" customWidth="1"/>
    <col min="9197" max="9197" width="2.140625" customWidth="1"/>
    <col min="9198" max="9198" width="12.42578125" customWidth="1"/>
    <col min="9199" max="9199" width="2.140625" customWidth="1"/>
    <col min="9200" max="9200" width="12.42578125" customWidth="1"/>
    <col min="9201" max="9201" width="11.5703125" bestFit="1" customWidth="1"/>
    <col min="9202" max="9202" width="15.5703125" customWidth="1"/>
    <col min="9203" max="9203" width="10.5703125" customWidth="1"/>
    <col min="9204" max="9204" width="13.5703125" bestFit="1" customWidth="1"/>
    <col min="9206" max="9206" width="11" bestFit="1" customWidth="1"/>
    <col min="9449" max="9449" width="48.5703125" customWidth="1"/>
    <col min="9450" max="9450" width="12.42578125" customWidth="1"/>
    <col min="9451" max="9451" width="2.140625" customWidth="1"/>
    <col min="9452" max="9452" width="12.42578125" customWidth="1"/>
    <col min="9453" max="9453" width="2.140625" customWidth="1"/>
    <col min="9454" max="9454" width="12.42578125" customWidth="1"/>
    <col min="9455" max="9455" width="2.140625" customWidth="1"/>
    <col min="9456" max="9456" width="12.42578125" customWidth="1"/>
    <col min="9457" max="9457" width="11.5703125" bestFit="1" customWidth="1"/>
    <col min="9458" max="9458" width="15.5703125" customWidth="1"/>
    <col min="9459" max="9459" width="10.5703125" customWidth="1"/>
    <col min="9460" max="9460" width="13.5703125" bestFit="1" customWidth="1"/>
    <col min="9462" max="9462" width="11" bestFit="1" customWidth="1"/>
    <col min="9705" max="9705" width="48.5703125" customWidth="1"/>
    <col min="9706" max="9706" width="12.42578125" customWidth="1"/>
    <col min="9707" max="9707" width="2.140625" customWidth="1"/>
    <col min="9708" max="9708" width="12.42578125" customWidth="1"/>
    <col min="9709" max="9709" width="2.140625" customWidth="1"/>
    <col min="9710" max="9710" width="12.42578125" customWidth="1"/>
    <col min="9711" max="9711" width="2.140625" customWidth="1"/>
    <col min="9712" max="9712" width="12.42578125" customWidth="1"/>
    <col min="9713" max="9713" width="11.5703125" bestFit="1" customWidth="1"/>
    <col min="9714" max="9714" width="15.5703125" customWidth="1"/>
    <col min="9715" max="9715" width="10.5703125" customWidth="1"/>
    <col min="9716" max="9716" width="13.5703125" bestFit="1" customWidth="1"/>
    <col min="9718" max="9718" width="11" bestFit="1" customWidth="1"/>
    <col min="9961" max="9961" width="48.5703125" customWidth="1"/>
    <col min="9962" max="9962" width="12.42578125" customWidth="1"/>
    <col min="9963" max="9963" width="2.140625" customWidth="1"/>
    <col min="9964" max="9964" width="12.42578125" customWidth="1"/>
    <col min="9965" max="9965" width="2.140625" customWidth="1"/>
    <col min="9966" max="9966" width="12.42578125" customWidth="1"/>
    <col min="9967" max="9967" width="2.140625" customWidth="1"/>
    <col min="9968" max="9968" width="12.42578125" customWidth="1"/>
    <col min="9969" max="9969" width="11.5703125" bestFit="1" customWidth="1"/>
    <col min="9970" max="9970" width="15.5703125" customWidth="1"/>
    <col min="9971" max="9971" width="10.5703125" customWidth="1"/>
    <col min="9972" max="9972" width="13.5703125" bestFit="1" customWidth="1"/>
    <col min="9974" max="9974" width="11" bestFit="1" customWidth="1"/>
    <col min="10217" max="10217" width="48.5703125" customWidth="1"/>
    <col min="10218" max="10218" width="12.42578125" customWidth="1"/>
    <col min="10219" max="10219" width="2.140625" customWidth="1"/>
    <col min="10220" max="10220" width="12.42578125" customWidth="1"/>
    <col min="10221" max="10221" width="2.140625" customWidth="1"/>
    <col min="10222" max="10222" width="12.42578125" customWidth="1"/>
    <col min="10223" max="10223" width="2.140625" customWidth="1"/>
    <col min="10224" max="10224" width="12.42578125" customWidth="1"/>
    <col min="10225" max="10225" width="11.5703125" bestFit="1" customWidth="1"/>
    <col min="10226" max="10226" width="15.5703125" customWidth="1"/>
    <col min="10227" max="10227" width="10.5703125" customWidth="1"/>
    <col min="10228" max="10228" width="13.5703125" bestFit="1" customWidth="1"/>
    <col min="10230" max="10230" width="11" bestFit="1" customWidth="1"/>
    <col min="10473" max="10473" width="48.5703125" customWidth="1"/>
    <col min="10474" max="10474" width="12.42578125" customWidth="1"/>
    <col min="10475" max="10475" width="2.140625" customWidth="1"/>
    <col min="10476" max="10476" width="12.42578125" customWidth="1"/>
    <col min="10477" max="10477" width="2.140625" customWidth="1"/>
    <col min="10478" max="10478" width="12.42578125" customWidth="1"/>
    <col min="10479" max="10479" width="2.140625" customWidth="1"/>
    <col min="10480" max="10480" width="12.42578125" customWidth="1"/>
    <col min="10481" max="10481" width="11.5703125" bestFit="1" customWidth="1"/>
    <col min="10482" max="10482" width="15.5703125" customWidth="1"/>
    <col min="10483" max="10483" width="10.5703125" customWidth="1"/>
    <col min="10484" max="10484" width="13.5703125" bestFit="1" customWidth="1"/>
    <col min="10486" max="10486" width="11" bestFit="1" customWidth="1"/>
    <col min="10729" max="10729" width="48.5703125" customWidth="1"/>
    <col min="10730" max="10730" width="12.42578125" customWidth="1"/>
    <col min="10731" max="10731" width="2.140625" customWidth="1"/>
    <col min="10732" max="10732" width="12.42578125" customWidth="1"/>
    <col min="10733" max="10733" width="2.140625" customWidth="1"/>
    <col min="10734" max="10734" width="12.42578125" customWidth="1"/>
    <col min="10735" max="10735" width="2.140625" customWidth="1"/>
    <col min="10736" max="10736" width="12.42578125" customWidth="1"/>
    <col min="10737" max="10737" width="11.5703125" bestFit="1" customWidth="1"/>
    <col min="10738" max="10738" width="15.5703125" customWidth="1"/>
    <col min="10739" max="10739" width="10.5703125" customWidth="1"/>
    <col min="10740" max="10740" width="13.5703125" bestFit="1" customWidth="1"/>
    <col min="10742" max="10742" width="11" bestFit="1" customWidth="1"/>
    <col min="10985" max="10985" width="48.5703125" customWidth="1"/>
    <col min="10986" max="10986" width="12.42578125" customWidth="1"/>
    <col min="10987" max="10987" width="2.140625" customWidth="1"/>
    <col min="10988" max="10988" width="12.42578125" customWidth="1"/>
    <col min="10989" max="10989" width="2.140625" customWidth="1"/>
    <col min="10990" max="10990" width="12.42578125" customWidth="1"/>
    <col min="10991" max="10991" width="2.140625" customWidth="1"/>
    <col min="10992" max="10992" width="12.42578125" customWidth="1"/>
    <col min="10993" max="10993" width="11.5703125" bestFit="1" customWidth="1"/>
    <col min="10994" max="10994" width="15.5703125" customWidth="1"/>
    <col min="10995" max="10995" width="10.5703125" customWidth="1"/>
    <col min="10996" max="10996" width="13.5703125" bestFit="1" customWidth="1"/>
    <col min="10998" max="10998" width="11" bestFit="1" customWidth="1"/>
    <col min="11241" max="11241" width="48.5703125" customWidth="1"/>
    <col min="11242" max="11242" width="12.42578125" customWidth="1"/>
    <col min="11243" max="11243" width="2.140625" customWidth="1"/>
    <col min="11244" max="11244" width="12.42578125" customWidth="1"/>
    <col min="11245" max="11245" width="2.140625" customWidth="1"/>
    <col min="11246" max="11246" width="12.42578125" customWidth="1"/>
    <col min="11247" max="11247" width="2.140625" customWidth="1"/>
    <col min="11248" max="11248" width="12.42578125" customWidth="1"/>
    <col min="11249" max="11249" width="11.5703125" bestFit="1" customWidth="1"/>
    <col min="11250" max="11250" width="15.5703125" customWidth="1"/>
    <col min="11251" max="11251" width="10.5703125" customWidth="1"/>
    <col min="11252" max="11252" width="13.5703125" bestFit="1" customWidth="1"/>
    <col min="11254" max="11254" width="11" bestFit="1" customWidth="1"/>
    <col min="11497" max="11497" width="48.5703125" customWidth="1"/>
    <col min="11498" max="11498" width="12.42578125" customWidth="1"/>
    <col min="11499" max="11499" width="2.140625" customWidth="1"/>
    <col min="11500" max="11500" width="12.42578125" customWidth="1"/>
    <col min="11501" max="11501" width="2.140625" customWidth="1"/>
    <col min="11502" max="11502" width="12.42578125" customWidth="1"/>
    <col min="11503" max="11503" width="2.140625" customWidth="1"/>
    <col min="11504" max="11504" width="12.42578125" customWidth="1"/>
    <col min="11505" max="11505" width="11.5703125" bestFit="1" customWidth="1"/>
    <col min="11506" max="11506" width="15.5703125" customWidth="1"/>
    <col min="11507" max="11507" width="10.5703125" customWidth="1"/>
    <col min="11508" max="11508" width="13.5703125" bestFit="1" customWidth="1"/>
    <col min="11510" max="11510" width="11" bestFit="1" customWidth="1"/>
    <col min="11753" max="11753" width="48.5703125" customWidth="1"/>
    <col min="11754" max="11754" width="12.42578125" customWidth="1"/>
    <col min="11755" max="11755" width="2.140625" customWidth="1"/>
    <col min="11756" max="11756" width="12.42578125" customWidth="1"/>
    <col min="11757" max="11757" width="2.140625" customWidth="1"/>
    <col min="11758" max="11758" width="12.42578125" customWidth="1"/>
    <col min="11759" max="11759" width="2.140625" customWidth="1"/>
    <col min="11760" max="11760" width="12.42578125" customWidth="1"/>
    <col min="11761" max="11761" width="11.5703125" bestFit="1" customWidth="1"/>
    <col min="11762" max="11762" width="15.5703125" customWidth="1"/>
    <col min="11763" max="11763" width="10.5703125" customWidth="1"/>
    <col min="11764" max="11764" width="13.5703125" bestFit="1" customWidth="1"/>
    <col min="11766" max="11766" width="11" bestFit="1" customWidth="1"/>
    <col min="12009" max="12009" width="48.5703125" customWidth="1"/>
    <col min="12010" max="12010" width="12.42578125" customWidth="1"/>
    <col min="12011" max="12011" width="2.140625" customWidth="1"/>
    <col min="12012" max="12012" width="12.42578125" customWidth="1"/>
    <col min="12013" max="12013" width="2.140625" customWidth="1"/>
    <col min="12014" max="12014" width="12.42578125" customWidth="1"/>
    <col min="12015" max="12015" width="2.140625" customWidth="1"/>
    <col min="12016" max="12016" width="12.42578125" customWidth="1"/>
    <col min="12017" max="12017" width="11.5703125" bestFit="1" customWidth="1"/>
    <col min="12018" max="12018" width="15.5703125" customWidth="1"/>
    <col min="12019" max="12019" width="10.5703125" customWidth="1"/>
    <col min="12020" max="12020" width="13.5703125" bestFit="1" customWidth="1"/>
    <col min="12022" max="12022" width="11" bestFit="1" customWidth="1"/>
    <col min="12265" max="12265" width="48.5703125" customWidth="1"/>
    <col min="12266" max="12266" width="12.42578125" customWidth="1"/>
    <col min="12267" max="12267" width="2.140625" customWidth="1"/>
    <col min="12268" max="12268" width="12.42578125" customWidth="1"/>
    <col min="12269" max="12269" width="2.140625" customWidth="1"/>
    <col min="12270" max="12270" width="12.42578125" customWidth="1"/>
    <col min="12271" max="12271" width="2.140625" customWidth="1"/>
    <col min="12272" max="12272" width="12.42578125" customWidth="1"/>
    <col min="12273" max="12273" width="11.5703125" bestFit="1" customWidth="1"/>
    <col min="12274" max="12274" width="15.5703125" customWidth="1"/>
    <col min="12275" max="12275" width="10.5703125" customWidth="1"/>
    <col min="12276" max="12276" width="13.5703125" bestFit="1" customWidth="1"/>
    <col min="12278" max="12278" width="11" bestFit="1" customWidth="1"/>
    <col min="12521" max="12521" width="48.5703125" customWidth="1"/>
    <col min="12522" max="12522" width="12.42578125" customWidth="1"/>
    <col min="12523" max="12523" width="2.140625" customWidth="1"/>
    <col min="12524" max="12524" width="12.42578125" customWidth="1"/>
    <col min="12525" max="12525" width="2.140625" customWidth="1"/>
    <col min="12526" max="12526" width="12.42578125" customWidth="1"/>
    <col min="12527" max="12527" width="2.140625" customWidth="1"/>
    <col min="12528" max="12528" width="12.42578125" customWidth="1"/>
    <col min="12529" max="12529" width="11.5703125" bestFit="1" customWidth="1"/>
    <col min="12530" max="12530" width="15.5703125" customWidth="1"/>
    <col min="12531" max="12531" width="10.5703125" customWidth="1"/>
    <col min="12532" max="12532" width="13.5703125" bestFit="1" customWidth="1"/>
    <col min="12534" max="12534" width="11" bestFit="1" customWidth="1"/>
    <col min="12777" max="12777" width="48.5703125" customWidth="1"/>
    <col min="12778" max="12778" width="12.42578125" customWidth="1"/>
    <col min="12779" max="12779" width="2.140625" customWidth="1"/>
    <col min="12780" max="12780" width="12.42578125" customWidth="1"/>
    <col min="12781" max="12781" width="2.140625" customWidth="1"/>
    <col min="12782" max="12782" width="12.42578125" customWidth="1"/>
    <col min="12783" max="12783" width="2.140625" customWidth="1"/>
    <col min="12784" max="12784" width="12.42578125" customWidth="1"/>
    <col min="12785" max="12785" width="11.5703125" bestFit="1" customWidth="1"/>
    <col min="12786" max="12786" width="15.5703125" customWidth="1"/>
    <col min="12787" max="12787" width="10.5703125" customWidth="1"/>
    <col min="12788" max="12788" width="13.5703125" bestFit="1" customWidth="1"/>
    <col min="12790" max="12790" width="11" bestFit="1" customWidth="1"/>
    <col min="13033" max="13033" width="48.5703125" customWidth="1"/>
    <col min="13034" max="13034" width="12.42578125" customWidth="1"/>
    <col min="13035" max="13035" width="2.140625" customWidth="1"/>
    <col min="13036" max="13036" width="12.42578125" customWidth="1"/>
    <col min="13037" max="13037" width="2.140625" customWidth="1"/>
    <col min="13038" max="13038" width="12.42578125" customWidth="1"/>
    <col min="13039" max="13039" width="2.140625" customWidth="1"/>
    <col min="13040" max="13040" width="12.42578125" customWidth="1"/>
    <col min="13041" max="13041" width="11.5703125" bestFit="1" customWidth="1"/>
    <col min="13042" max="13042" width="15.5703125" customWidth="1"/>
    <col min="13043" max="13043" width="10.5703125" customWidth="1"/>
    <col min="13044" max="13044" width="13.5703125" bestFit="1" customWidth="1"/>
    <col min="13046" max="13046" width="11" bestFit="1" customWidth="1"/>
    <col min="13289" max="13289" width="48.5703125" customWidth="1"/>
    <col min="13290" max="13290" width="12.42578125" customWidth="1"/>
    <col min="13291" max="13291" width="2.140625" customWidth="1"/>
    <col min="13292" max="13292" width="12.42578125" customWidth="1"/>
    <col min="13293" max="13293" width="2.140625" customWidth="1"/>
    <col min="13294" max="13294" width="12.42578125" customWidth="1"/>
    <col min="13295" max="13295" width="2.140625" customWidth="1"/>
    <col min="13296" max="13296" width="12.42578125" customWidth="1"/>
    <col min="13297" max="13297" width="11.5703125" bestFit="1" customWidth="1"/>
    <col min="13298" max="13298" width="15.5703125" customWidth="1"/>
    <col min="13299" max="13299" width="10.5703125" customWidth="1"/>
    <col min="13300" max="13300" width="13.5703125" bestFit="1" customWidth="1"/>
    <col min="13302" max="13302" width="11" bestFit="1" customWidth="1"/>
    <col min="13545" max="13545" width="48.5703125" customWidth="1"/>
    <col min="13546" max="13546" width="12.42578125" customWidth="1"/>
    <col min="13547" max="13547" width="2.140625" customWidth="1"/>
    <col min="13548" max="13548" width="12.42578125" customWidth="1"/>
    <col min="13549" max="13549" width="2.140625" customWidth="1"/>
    <col min="13550" max="13550" width="12.42578125" customWidth="1"/>
    <col min="13551" max="13551" width="2.140625" customWidth="1"/>
    <col min="13552" max="13552" width="12.42578125" customWidth="1"/>
    <col min="13553" max="13553" width="11.5703125" bestFit="1" customWidth="1"/>
    <col min="13554" max="13554" width="15.5703125" customWidth="1"/>
    <col min="13555" max="13555" width="10.5703125" customWidth="1"/>
    <col min="13556" max="13556" width="13.5703125" bestFit="1" customWidth="1"/>
    <col min="13558" max="13558" width="11" bestFit="1" customWidth="1"/>
    <col min="13801" max="13801" width="48.5703125" customWidth="1"/>
    <col min="13802" max="13802" width="12.42578125" customWidth="1"/>
    <col min="13803" max="13803" width="2.140625" customWidth="1"/>
    <col min="13804" max="13804" width="12.42578125" customWidth="1"/>
    <col min="13805" max="13805" width="2.140625" customWidth="1"/>
    <col min="13806" max="13806" width="12.42578125" customWidth="1"/>
    <col min="13807" max="13807" width="2.140625" customWidth="1"/>
    <col min="13808" max="13808" width="12.42578125" customWidth="1"/>
    <col min="13809" max="13809" width="11.5703125" bestFit="1" customWidth="1"/>
    <col min="13810" max="13810" width="15.5703125" customWidth="1"/>
    <col min="13811" max="13811" width="10.5703125" customWidth="1"/>
    <col min="13812" max="13812" width="13.5703125" bestFit="1" customWidth="1"/>
    <col min="13814" max="13814" width="11" bestFit="1" customWidth="1"/>
    <col min="14057" max="14057" width="48.5703125" customWidth="1"/>
    <col min="14058" max="14058" width="12.42578125" customWidth="1"/>
    <col min="14059" max="14059" width="2.140625" customWidth="1"/>
    <col min="14060" max="14060" width="12.42578125" customWidth="1"/>
    <col min="14061" max="14061" width="2.140625" customWidth="1"/>
    <col min="14062" max="14062" width="12.42578125" customWidth="1"/>
    <col min="14063" max="14063" width="2.140625" customWidth="1"/>
    <col min="14064" max="14064" width="12.42578125" customWidth="1"/>
    <col min="14065" max="14065" width="11.5703125" bestFit="1" customWidth="1"/>
    <col min="14066" max="14066" width="15.5703125" customWidth="1"/>
    <col min="14067" max="14067" width="10.5703125" customWidth="1"/>
    <col min="14068" max="14068" width="13.5703125" bestFit="1" customWidth="1"/>
    <col min="14070" max="14070" width="11" bestFit="1" customWidth="1"/>
    <col min="14313" max="14313" width="48.5703125" customWidth="1"/>
    <col min="14314" max="14314" width="12.42578125" customWidth="1"/>
    <col min="14315" max="14315" width="2.140625" customWidth="1"/>
    <col min="14316" max="14316" width="12.42578125" customWidth="1"/>
    <col min="14317" max="14317" width="2.140625" customWidth="1"/>
    <col min="14318" max="14318" width="12.42578125" customWidth="1"/>
    <col min="14319" max="14319" width="2.140625" customWidth="1"/>
    <col min="14320" max="14320" width="12.42578125" customWidth="1"/>
    <col min="14321" max="14321" width="11.5703125" bestFit="1" customWidth="1"/>
    <col min="14322" max="14322" width="15.5703125" customWidth="1"/>
    <col min="14323" max="14323" width="10.5703125" customWidth="1"/>
    <col min="14324" max="14324" width="13.5703125" bestFit="1" customWidth="1"/>
    <col min="14326" max="14326" width="11" bestFit="1" customWidth="1"/>
    <col min="14569" max="14569" width="48.5703125" customWidth="1"/>
    <col min="14570" max="14570" width="12.42578125" customWidth="1"/>
    <col min="14571" max="14571" width="2.140625" customWidth="1"/>
    <col min="14572" max="14572" width="12.42578125" customWidth="1"/>
    <col min="14573" max="14573" width="2.140625" customWidth="1"/>
    <col min="14574" max="14574" width="12.42578125" customWidth="1"/>
    <col min="14575" max="14575" width="2.140625" customWidth="1"/>
    <col min="14576" max="14576" width="12.42578125" customWidth="1"/>
    <col min="14577" max="14577" width="11.5703125" bestFit="1" customWidth="1"/>
    <col min="14578" max="14578" width="15.5703125" customWidth="1"/>
    <col min="14579" max="14579" width="10.5703125" customWidth="1"/>
    <col min="14580" max="14580" width="13.5703125" bestFit="1" customWidth="1"/>
    <col min="14582" max="14582" width="11" bestFit="1" customWidth="1"/>
    <col min="14825" max="14825" width="48.5703125" customWidth="1"/>
    <col min="14826" max="14826" width="12.42578125" customWidth="1"/>
    <col min="14827" max="14827" width="2.140625" customWidth="1"/>
    <col min="14828" max="14828" width="12.42578125" customWidth="1"/>
    <col min="14829" max="14829" width="2.140625" customWidth="1"/>
    <col min="14830" max="14830" width="12.42578125" customWidth="1"/>
    <col min="14831" max="14831" width="2.140625" customWidth="1"/>
    <col min="14832" max="14832" width="12.42578125" customWidth="1"/>
    <col min="14833" max="14833" width="11.5703125" bestFit="1" customWidth="1"/>
    <col min="14834" max="14834" width="15.5703125" customWidth="1"/>
    <col min="14835" max="14835" width="10.5703125" customWidth="1"/>
    <col min="14836" max="14836" width="13.5703125" bestFit="1" customWidth="1"/>
    <col min="14838" max="14838" width="11" bestFit="1" customWidth="1"/>
    <col min="15081" max="15081" width="48.5703125" customWidth="1"/>
    <col min="15082" max="15082" width="12.42578125" customWidth="1"/>
    <col min="15083" max="15083" width="2.140625" customWidth="1"/>
    <col min="15084" max="15084" width="12.42578125" customWidth="1"/>
    <col min="15085" max="15085" width="2.140625" customWidth="1"/>
    <col min="15086" max="15086" width="12.42578125" customWidth="1"/>
    <col min="15087" max="15087" width="2.140625" customWidth="1"/>
    <col min="15088" max="15088" width="12.42578125" customWidth="1"/>
    <col min="15089" max="15089" width="11.5703125" bestFit="1" customWidth="1"/>
    <col min="15090" max="15090" width="15.5703125" customWidth="1"/>
    <col min="15091" max="15091" width="10.5703125" customWidth="1"/>
    <col min="15092" max="15092" width="13.5703125" bestFit="1" customWidth="1"/>
    <col min="15094" max="15094" width="11" bestFit="1" customWidth="1"/>
    <col min="15337" max="15337" width="48.5703125" customWidth="1"/>
    <col min="15338" max="15338" width="12.42578125" customWidth="1"/>
    <col min="15339" max="15339" width="2.140625" customWidth="1"/>
    <col min="15340" max="15340" width="12.42578125" customWidth="1"/>
    <col min="15341" max="15341" width="2.140625" customWidth="1"/>
    <col min="15342" max="15342" width="12.42578125" customWidth="1"/>
    <col min="15343" max="15343" width="2.140625" customWidth="1"/>
    <col min="15344" max="15344" width="12.42578125" customWidth="1"/>
    <col min="15345" max="15345" width="11.5703125" bestFit="1" customWidth="1"/>
    <col min="15346" max="15346" width="15.5703125" customWidth="1"/>
    <col min="15347" max="15347" width="10.5703125" customWidth="1"/>
    <col min="15348" max="15348" width="13.5703125" bestFit="1" customWidth="1"/>
    <col min="15350" max="15350" width="11" bestFit="1" customWidth="1"/>
    <col min="15593" max="15593" width="48.5703125" customWidth="1"/>
    <col min="15594" max="15594" width="12.42578125" customWidth="1"/>
    <col min="15595" max="15595" width="2.140625" customWidth="1"/>
    <col min="15596" max="15596" width="12.42578125" customWidth="1"/>
    <col min="15597" max="15597" width="2.140625" customWidth="1"/>
    <col min="15598" max="15598" width="12.42578125" customWidth="1"/>
    <col min="15599" max="15599" width="2.140625" customWidth="1"/>
    <col min="15600" max="15600" width="12.42578125" customWidth="1"/>
    <col min="15601" max="15601" width="11.5703125" bestFit="1" customWidth="1"/>
    <col min="15602" max="15602" width="15.5703125" customWidth="1"/>
    <col min="15603" max="15603" width="10.5703125" customWidth="1"/>
    <col min="15604" max="15604" width="13.5703125" bestFit="1" customWidth="1"/>
    <col min="15606" max="15606" width="11" bestFit="1" customWidth="1"/>
    <col min="15849" max="15849" width="48.5703125" customWidth="1"/>
    <col min="15850" max="15850" width="12.42578125" customWidth="1"/>
    <col min="15851" max="15851" width="2.140625" customWidth="1"/>
    <col min="15852" max="15852" width="12.42578125" customWidth="1"/>
    <col min="15853" max="15853" width="2.140625" customWidth="1"/>
    <col min="15854" max="15854" width="12.42578125" customWidth="1"/>
    <col min="15855" max="15855" width="2.140625" customWidth="1"/>
    <col min="15856" max="15856" width="12.42578125" customWidth="1"/>
    <col min="15857" max="15857" width="11.5703125" bestFit="1" customWidth="1"/>
    <col min="15858" max="15858" width="15.5703125" customWidth="1"/>
    <col min="15859" max="15859" width="10.5703125" customWidth="1"/>
    <col min="15860" max="15860" width="13.5703125" bestFit="1" customWidth="1"/>
    <col min="15862" max="15862" width="11" bestFit="1" customWidth="1"/>
    <col min="16105" max="16105" width="48.5703125" customWidth="1"/>
    <col min="16106" max="16106" width="12.42578125" customWidth="1"/>
    <col min="16107" max="16107" width="2.140625" customWidth="1"/>
    <col min="16108" max="16108" width="12.42578125" customWidth="1"/>
    <col min="16109" max="16109" width="2.140625" customWidth="1"/>
    <col min="16110" max="16110" width="12.42578125" customWidth="1"/>
    <col min="16111" max="16111" width="2.140625" customWidth="1"/>
    <col min="16112" max="16112" width="12.42578125" customWidth="1"/>
    <col min="16113" max="16113" width="11.5703125" bestFit="1" customWidth="1"/>
    <col min="16114" max="16114" width="15.5703125" customWidth="1"/>
    <col min="16115" max="16115" width="10.5703125" customWidth="1"/>
    <col min="16116" max="16116" width="13.5703125" bestFit="1" customWidth="1"/>
    <col min="16118" max="16118" width="11" bestFit="1" customWidth="1"/>
  </cols>
  <sheetData>
    <row r="1" spans="1:9" ht="22.5" customHeight="1" x14ac:dyDescent="0.5">
      <c r="A1" s="8" t="s">
        <v>87</v>
      </c>
    </row>
    <row r="2" spans="1:9" ht="22.5" customHeight="1" x14ac:dyDescent="0.5">
      <c r="A2" s="8" t="s">
        <v>74</v>
      </c>
    </row>
    <row r="3" spans="1:9" ht="21.75" customHeight="1" x14ac:dyDescent="0.5">
      <c r="A3" s="8"/>
      <c r="F3" s="139"/>
      <c r="G3" s="139"/>
      <c r="H3" s="139"/>
    </row>
    <row r="4" spans="1:9" ht="21.75" customHeight="1" x14ac:dyDescent="0.5">
      <c r="A4" s="8"/>
      <c r="B4" s="255" t="s">
        <v>83</v>
      </c>
      <c r="C4" s="255"/>
      <c r="D4" s="255"/>
      <c r="F4" s="255" t="s">
        <v>84</v>
      </c>
      <c r="G4" s="255"/>
      <c r="H4" s="255"/>
    </row>
    <row r="5" spans="1:9" ht="21.75" customHeight="1" x14ac:dyDescent="0.5">
      <c r="A5" s="8"/>
      <c r="B5" s="266" t="s">
        <v>125</v>
      </c>
      <c r="C5" s="266"/>
      <c r="D5" s="266"/>
      <c r="E5" s="67"/>
      <c r="F5" s="266" t="s">
        <v>125</v>
      </c>
      <c r="G5" s="266"/>
      <c r="H5" s="266"/>
    </row>
    <row r="6" spans="1:9" ht="21.75" customHeight="1" x14ac:dyDescent="0.5">
      <c r="A6" s="8"/>
      <c r="B6" s="258" t="s">
        <v>122</v>
      </c>
      <c r="C6" s="258"/>
      <c r="D6" s="258"/>
      <c r="F6" s="258" t="s">
        <v>122</v>
      </c>
      <c r="G6" s="258"/>
      <c r="H6" s="258"/>
    </row>
    <row r="7" spans="1:9" ht="21.75" customHeight="1" x14ac:dyDescent="0.45">
      <c r="A7" s="140"/>
      <c r="B7" s="141">
        <v>2563</v>
      </c>
      <c r="C7" s="142"/>
      <c r="D7" s="141">
        <v>2562</v>
      </c>
      <c r="E7" s="143"/>
      <c r="F7" s="141">
        <v>2563</v>
      </c>
      <c r="G7" s="142"/>
      <c r="H7" s="141">
        <v>2562</v>
      </c>
    </row>
    <row r="8" spans="1:9" ht="21.75" customHeight="1" x14ac:dyDescent="0.45">
      <c r="A8" s="140"/>
      <c r="B8" s="265" t="s">
        <v>58</v>
      </c>
      <c r="C8" s="265"/>
      <c r="D8" s="265"/>
      <c r="E8" s="265"/>
      <c r="F8" s="265"/>
      <c r="G8" s="265"/>
      <c r="H8" s="265"/>
    </row>
    <row r="9" spans="1:9" ht="21.75" customHeight="1" x14ac:dyDescent="0.45">
      <c r="A9" s="144" t="s">
        <v>23</v>
      </c>
      <c r="B9" s="145"/>
      <c r="C9" s="186"/>
      <c r="D9" s="145"/>
      <c r="E9" s="145"/>
      <c r="F9" s="68"/>
      <c r="G9" s="69"/>
      <c r="H9" s="68"/>
      <c r="I9" s="146"/>
    </row>
    <row r="10" spans="1:9" ht="21.75" customHeight="1" x14ac:dyDescent="0.45">
      <c r="A10" s="147" t="s">
        <v>135</v>
      </c>
      <c r="B10" s="70">
        <f>'PL 5-6 '!D72</f>
        <v>22504</v>
      </c>
      <c r="C10" s="186"/>
      <c r="D10" s="70">
        <v>-128555</v>
      </c>
      <c r="E10" s="148"/>
      <c r="F10" s="70">
        <f>'PL 5-6 '!H72</f>
        <v>30240</v>
      </c>
      <c r="G10" s="70"/>
      <c r="H10" s="70">
        <v>-124265</v>
      </c>
      <c r="I10" s="149"/>
    </row>
    <row r="11" spans="1:9" ht="21.75" customHeight="1" x14ac:dyDescent="0.45">
      <c r="A11" s="150" t="s">
        <v>144</v>
      </c>
      <c r="B11" s="70"/>
      <c r="C11" s="186"/>
      <c r="D11" s="70"/>
      <c r="E11" s="148"/>
      <c r="F11" s="70"/>
      <c r="G11" s="70"/>
      <c r="H11" s="70"/>
    </row>
    <row r="12" spans="1:9" ht="21.75" customHeight="1" x14ac:dyDescent="0.45">
      <c r="A12" s="151" t="s">
        <v>176</v>
      </c>
      <c r="B12" s="70">
        <f>'PL 5-6 '!D71</f>
        <v>2498</v>
      </c>
      <c r="C12" s="186"/>
      <c r="D12" s="70">
        <v>-2161</v>
      </c>
      <c r="E12" s="148"/>
      <c r="F12" s="70">
        <f>'PL 5-6 '!H71</f>
        <v>2498</v>
      </c>
      <c r="G12" s="70"/>
      <c r="H12" s="70">
        <v>-2161</v>
      </c>
      <c r="I12" s="157"/>
    </row>
    <row r="13" spans="1:9" ht="21.75" customHeight="1" x14ac:dyDescent="0.45">
      <c r="A13" s="152" t="s">
        <v>40</v>
      </c>
      <c r="B13" s="70">
        <v>22005</v>
      </c>
      <c r="C13" s="186"/>
      <c r="D13" s="70">
        <v>19322</v>
      </c>
      <c r="E13" s="148"/>
      <c r="F13" s="70">
        <v>19147</v>
      </c>
      <c r="G13" s="70"/>
      <c r="H13" s="70">
        <v>18768</v>
      </c>
      <c r="I13" s="157"/>
    </row>
    <row r="14" spans="1:9" ht="21.75" customHeight="1" x14ac:dyDescent="0.45">
      <c r="A14" s="105" t="s">
        <v>116</v>
      </c>
      <c r="B14" s="70">
        <f>F14</f>
        <v>5273</v>
      </c>
      <c r="C14" s="186"/>
      <c r="D14" s="70">
        <v>17627</v>
      </c>
      <c r="E14" s="148"/>
      <c r="F14" s="70">
        <v>5273</v>
      </c>
      <c r="G14" s="70"/>
      <c r="H14" s="70">
        <v>17627</v>
      </c>
      <c r="I14" s="157"/>
    </row>
    <row r="15" spans="1:9" ht="21.75" customHeight="1" x14ac:dyDescent="0.45">
      <c r="A15" s="105" t="s">
        <v>154</v>
      </c>
      <c r="B15" s="106">
        <v>-1410</v>
      </c>
      <c r="C15" s="186"/>
      <c r="D15" s="106">
        <v>-215</v>
      </c>
      <c r="E15" s="148"/>
      <c r="F15" s="106">
        <v>-2889</v>
      </c>
      <c r="G15" s="70"/>
      <c r="H15" s="106">
        <v>3438</v>
      </c>
      <c r="I15" s="157"/>
    </row>
    <row r="16" spans="1:9" ht="21.75" customHeight="1" x14ac:dyDescent="0.45">
      <c r="A16" s="153" t="s">
        <v>126</v>
      </c>
      <c r="B16" s="239">
        <v>67</v>
      </c>
      <c r="C16" s="186"/>
      <c r="D16" s="171">
        <v>0</v>
      </c>
      <c r="E16" s="148"/>
      <c r="F16" s="239">
        <v>67</v>
      </c>
      <c r="G16" s="70"/>
      <c r="H16" s="171">
        <v>0</v>
      </c>
      <c r="I16" s="157"/>
    </row>
    <row r="17" spans="1:9" ht="21.75" customHeight="1" x14ac:dyDescent="0.45">
      <c r="A17" s="105" t="s">
        <v>192</v>
      </c>
      <c r="B17" s="182">
        <f>F17</f>
        <v>-17880</v>
      </c>
      <c r="C17" s="186"/>
      <c r="D17" s="172">
        <v>0</v>
      </c>
      <c r="E17" s="148"/>
      <c r="F17" s="182">
        <v>-17880</v>
      </c>
      <c r="G17" s="70"/>
      <c r="H17" s="172">
        <v>0</v>
      </c>
      <c r="I17" s="157"/>
    </row>
    <row r="18" spans="1:9" ht="21.75" hidden="1" customHeight="1" x14ac:dyDescent="0.45">
      <c r="A18" s="105" t="s">
        <v>127</v>
      </c>
      <c r="B18" s="70"/>
      <c r="C18" s="186"/>
      <c r="D18" s="70"/>
      <c r="E18" s="148"/>
      <c r="F18" s="70"/>
      <c r="G18" s="70"/>
      <c r="H18" s="70"/>
      <c r="I18" s="157"/>
    </row>
    <row r="19" spans="1:9" ht="21.75" hidden="1" customHeight="1" x14ac:dyDescent="0.45">
      <c r="A19" s="154" t="s">
        <v>128</v>
      </c>
      <c r="B19" s="70"/>
      <c r="C19" s="186"/>
      <c r="D19" s="70"/>
      <c r="E19" s="148"/>
      <c r="F19" s="70"/>
      <c r="G19" s="70"/>
      <c r="H19" s="70"/>
      <c r="I19" s="157"/>
    </row>
    <row r="20" spans="1:9" ht="21.75" customHeight="1" x14ac:dyDescent="0.45">
      <c r="A20" s="105" t="s">
        <v>155</v>
      </c>
      <c r="B20" s="70">
        <f>F20</f>
        <v>14</v>
      </c>
      <c r="C20" s="186"/>
      <c r="D20" s="70">
        <v>-397</v>
      </c>
      <c r="E20" s="148"/>
      <c r="F20" s="70">
        <v>14</v>
      </c>
      <c r="G20" s="70"/>
      <c r="H20" s="70">
        <v>-397</v>
      </c>
      <c r="I20" s="157"/>
    </row>
    <row r="21" spans="1:9" ht="21.75" customHeight="1" x14ac:dyDescent="0.45">
      <c r="A21" s="170" t="s">
        <v>193</v>
      </c>
      <c r="B21" s="68"/>
      <c r="C21" s="233"/>
      <c r="D21" s="198"/>
      <c r="E21" s="233"/>
      <c r="F21" s="68"/>
      <c r="G21" s="240"/>
      <c r="H21" s="198"/>
    </row>
    <row r="22" spans="1:9" ht="21.75" customHeight="1" x14ac:dyDescent="0.45">
      <c r="A22" s="170" t="s">
        <v>180</v>
      </c>
      <c r="B22" s="241">
        <f>F22</f>
        <v>207</v>
      </c>
      <c r="C22" s="242"/>
      <c r="D22" s="243">
        <v>0</v>
      </c>
      <c r="E22" s="242"/>
      <c r="F22" s="241">
        <v>207</v>
      </c>
      <c r="G22" s="241"/>
      <c r="H22" s="243">
        <v>0</v>
      </c>
    </row>
    <row r="23" spans="1:9" ht="21.75" customHeight="1" x14ac:dyDescent="0.45">
      <c r="A23" s="155" t="s">
        <v>139</v>
      </c>
      <c r="B23" s="173">
        <v>0</v>
      </c>
      <c r="C23" s="186"/>
      <c r="D23" s="173">
        <v>-728</v>
      </c>
      <c r="E23" s="148"/>
      <c r="F23" s="173">
        <v>0</v>
      </c>
      <c r="G23" s="70"/>
      <c r="H23" s="173">
        <v>-728</v>
      </c>
      <c r="I23" s="157"/>
    </row>
    <row r="24" spans="1:9" ht="21.75" hidden="1" customHeight="1" x14ac:dyDescent="0.45">
      <c r="A24" s="155"/>
      <c r="B24" s="156"/>
      <c r="C24" s="186"/>
      <c r="D24" s="156"/>
      <c r="E24" s="148"/>
      <c r="F24" s="156"/>
      <c r="G24" s="70"/>
      <c r="H24" s="156"/>
      <c r="I24" s="157"/>
    </row>
    <row r="25" spans="1:9" ht="21.75" customHeight="1" x14ac:dyDescent="0.45">
      <c r="A25" s="153" t="s">
        <v>15</v>
      </c>
      <c r="B25" s="106">
        <v>-2099</v>
      </c>
      <c r="C25" s="186"/>
      <c r="D25" s="106">
        <v>-2561</v>
      </c>
      <c r="E25" s="148"/>
      <c r="F25" s="106">
        <v>-2493</v>
      </c>
      <c r="G25" s="70"/>
      <c r="H25" s="106">
        <v>-2547</v>
      </c>
      <c r="I25" s="157"/>
    </row>
    <row r="26" spans="1:9" ht="21.75" customHeight="1" x14ac:dyDescent="0.45">
      <c r="A26" s="158"/>
      <c r="B26" s="102">
        <f>SUM(B10:B25)</f>
        <v>31179</v>
      </c>
      <c r="C26" s="186"/>
      <c r="D26" s="102">
        <f>SUM(D10:D25)</f>
        <v>-97668</v>
      </c>
      <c r="E26" s="159"/>
      <c r="F26" s="102">
        <f>SUM(F10:F25)</f>
        <v>34184</v>
      </c>
      <c r="G26" s="70"/>
      <c r="H26" s="102">
        <f>SUM(H10:H25)</f>
        <v>-90265</v>
      </c>
      <c r="I26" s="157"/>
    </row>
    <row r="27" spans="1:9" ht="21.75" customHeight="1" x14ac:dyDescent="0.45">
      <c r="A27" s="150" t="s">
        <v>33</v>
      </c>
      <c r="B27" s="70"/>
      <c r="C27" s="186"/>
      <c r="D27" s="70"/>
      <c r="E27" s="148"/>
      <c r="F27" s="70"/>
      <c r="G27" s="70"/>
      <c r="H27" s="70"/>
      <c r="I27" s="157"/>
    </row>
    <row r="28" spans="1:9" ht="21.75" customHeight="1" x14ac:dyDescent="0.45">
      <c r="A28" s="152" t="s">
        <v>24</v>
      </c>
      <c r="B28" s="70">
        <v>74450</v>
      </c>
      <c r="C28" s="186"/>
      <c r="D28" s="70">
        <v>-4937</v>
      </c>
      <c r="E28" s="148"/>
      <c r="F28" s="70">
        <v>74797</v>
      </c>
      <c r="G28" s="70"/>
      <c r="H28" s="70">
        <v>-4937</v>
      </c>
      <c r="I28" s="157"/>
    </row>
    <row r="29" spans="1:9" ht="21.75" customHeight="1" x14ac:dyDescent="0.45">
      <c r="A29" s="147" t="s">
        <v>62</v>
      </c>
      <c r="B29" s="70">
        <v>-3620</v>
      </c>
      <c r="C29" s="186"/>
      <c r="D29" s="70">
        <v>10024</v>
      </c>
      <c r="E29" s="148"/>
      <c r="F29" s="70">
        <v>-2578</v>
      </c>
      <c r="G29" s="70"/>
      <c r="H29" s="70">
        <v>-7617</v>
      </c>
      <c r="I29" s="157"/>
    </row>
    <row r="30" spans="1:9" ht="21.75" customHeight="1" x14ac:dyDescent="0.45">
      <c r="A30" s="152" t="s">
        <v>151</v>
      </c>
      <c r="B30" s="70">
        <f>F30</f>
        <v>7168</v>
      </c>
      <c r="C30" s="186"/>
      <c r="D30" s="70">
        <v>-149113</v>
      </c>
      <c r="E30" s="148"/>
      <c r="F30" s="70">
        <v>7168</v>
      </c>
      <c r="G30" s="70"/>
      <c r="H30" s="70">
        <v>-149113</v>
      </c>
      <c r="I30" s="157"/>
    </row>
    <row r="31" spans="1:9" ht="21.75" customHeight="1" x14ac:dyDescent="0.45">
      <c r="A31" s="152" t="s">
        <v>25</v>
      </c>
      <c r="B31" s="70">
        <v>25098</v>
      </c>
      <c r="C31" s="186"/>
      <c r="D31" s="70">
        <v>54634</v>
      </c>
      <c r="E31" s="148"/>
      <c r="F31" s="70">
        <v>25175</v>
      </c>
      <c r="G31" s="70"/>
      <c r="H31" s="70">
        <v>54634</v>
      </c>
      <c r="I31" s="157"/>
    </row>
    <row r="32" spans="1:9" ht="21.75" customHeight="1" x14ac:dyDescent="0.45">
      <c r="A32" s="152" t="s">
        <v>34</v>
      </c>
      <c r="B32" s="182">
        <v>2</v>
      </c>
      <c r="C32" s="186"/>
      <c r="D32" s="172">
        <v>0</v>
      </c>
      <c r="E32" s="148"/>
      <c r="F32" s="182">
        <v>2</v>
      </c>
      <c r="G32" s="70"/>
      <c r="H32" s="172">
        <v>0</v>
      </c>
      <c r="I32" s="157"/>
    </row>
    <row r="33" spans="1:9" ht="21.75" customHeight="1" x14ac:dyDescent="0.45">
      <c r="A33" s="152" t="s">
        <v>8</v>
      </c>
      <c r="B33" s="70">
        <v>-47319</v>
      </c>
      <c r="C33" s="186"/>
      <c r="D33" s="70">
        <v>26978</v>
      </c>
      <c r="E33" s="148"/>
      <c r="F33" s="70">
        <v>-47395</v>
      </c>
      <c r="G33" s="70"/>
      <c r="H33" s="70">
        <v>26978</v>
      </c>
      <c r="I33" s="157"/>
    </row>
    <row r="34" spans="1:9" ht="21.75" customHeight="1" x14ac:dyDescent="0.45">
      <c r="A34" s="147" t="s">
        <v>61</v>
      </c>
      <c r="B34" s="187">
        <v>4369</v>
      </c>
      <c r="C34" s="188"/>
      <c r="D34" s="187">
        <v>13730</v>
      </c>
      <c r="E34" s="189"/>
      <c r="F34" s="187">
        <v>3536</v>
      </c>
      <c r="G34" s="187"/>
      <c r="H34" s="187">
        <v>8139</v>
      </c>
      <c r="I34" s="157"/>
    </row>
    <row r="35" spans="1:9" ht="21.75" customHeight="1" x14ac:dyDescent="0.45">
      <c r="A35" s="248" t="s">
        <v>181</v>
      </c>
      <c r="B35" s="70">
        <f>F35</f>
        <v>48564</v>
      </c>
      <c r="C35" s="186"/>
      <c r="D35" s="106">
        <v>-5036</v>
      </c>
      <c r="E35" s="148"/>
      <c r="F35" s="106">
        <v>48564</v>
      </c>
      <c r="G35" s="70"/>
      <c r="H35" s="106">
        <v>-5036</v>
      </c>
      <c r="I35" s="157"/>
    </row>
    <row r="36" spans="1:9" ht="21.75" hidden="1" x14ac:dyDescent="0.45">
      <c r="A36" s="161" t="s">
        <v>146</v>
      </c>
      <c r="B36" s="106"/>
      <c r="C36" s="186"/>
      <c r="D36" s="106"/>
      <c r="E36" s="148"/>
      <c r="F36" s="106"/>
      <c r="G36" s="70"/>
      <c r="H36" s="106"/>
      <c r="I36" s="157"/>
    </row>
    <row r="37" spans="1:9" ht="21.75" x14ac:dyDescent="0.45">
      <c r="A37" s="147" t="s">
        <v>147</v>
      </c>
      <c r="B37" s="187">
        <f>F37</f>
        <v>264</v>
      </c>
      <c r="C37" s="188"/>
      <c r="D37" s="187">
        <v>-1480</v>
      </c>
      <c r="E37" s="189"/>
      <c r="F37" s="187">
        <v>264</v>
      </c>
      <c r="G37" s="187"/>
      <c r="H37" s="187">
        <v>-1480</v>
      </c>
      <c r="I37" s="157"/>
    </row>
    <row r="38" spans="1:9" ht="21.75" x14ac:dyDescent="0.45">
      <c r="A38" s="162" t="s">
        <v>120</v>
      </c>
      <c r="B38" s="156">
        <v>-986</v>
      </c>
      <c r="C38" s="142"/>
      <c r="D38" s="156">
        <v>-6179</v>
      </c>
      <c r="E38" s="163"/>
      <c r="F38" s="244">
        <v>0</v>
      </c>
      <c r="G38" s="107"/>
      <c r="H38" s="164">
        <v>0</v>
      </c>
      <c r="I38" s="157"/>
    </row>
    <row r="39" spans="1:9" ht="21.75" x14ac:dyDescent="0.45">
      <c r="A39" s="162" t="s">
        <v>186</v>
      </c>
      <c r="B39" s="106">
        <f>SUM(B26:B38)</f>
        <v>139169</v>
      </c>
      <c r="C39" s="186"/>
      <c r="D39" s="106">
        <f>SUM(D26:D38)</f>
        <v>-159047</v>
      </c>
      <c r="E39" s="163"/>
      <c r="F39" s="106">
        <f>SUM(F26:F38)</f>
        <v>143717</v>
      </c>
      <c r="G39" s="106"/>
      <c r="H39" s="106">
        <f>SUM(H26:H38)</f>
        <v>-168697</v>
      </c>
      <c r="I39" s="157"/>
    </row>
    <row r="40" spans="1:9" ht="21.75" x14ac:dyDescent="0.45">
      <c r="A40" s="147" t="s">
        <v>118</v>
      </c>
      <c r="B40" s="106">
        <f>F40</f>
        <v>-454</v>
      </c>
      <c r="C40" s="186"/>
      <c r="D40" s="106">
        <v>-4499</v>
      </c>
      <c r="E40" s="163"/>
      <c r="F40" s="106">
        <v>-454</v>
      </c>
      <c r="G40" s="106"/>
      <c r="H40" s="106">
        <v>-4499</v>
      </c>
      <c r="I40" s="157"/>
    </row>
    <row r="41" spans="1:9" ht="21.75" x14ac:dyDescent="0.45">
      <c r="A41" s="162" t="s">
        <v>115</v>
      </c>
      <c r="B41" s="182">
        <f>F41</f>
        <v>-11888</v>
      </c>
      <c r="C41" s="186"/>
      <c r="D41" s="182">
        <v>-8500</v>
      </c>
      <c r="E41" s="148"/>
      <c r="F41" s="182">
        <v>-11888</v>
      </c>
      <c r="G41" s="70"/>
      <c r="H41" s="182">
        <v>-8500</v>
      </c>
      <c r="I41" s="157"/>
    </row>
    <row r="42" spans="1:9" ht="21.75" x14ac:dyDescent="0.45">
      <c r="A42" s="165" t="s">
        <v>187</v>
      </c>
      <c r="B42" s="27">
        <f>SUM(B39:B41)</f>
        <v>126827</v>
      </c>
      <c r="C42" s="245"/>
      <c r="D42" s="27">
        <f>SUM(D39:D41)</f>
        <v>-172046</v>
      </c>
      <c r="E42" s="246"/>
      <c r="F42" s="27">
        <f>SUM(F39:F41)</f>
        <v>131375</v>
      </c>
      <c r="G42" s="247"/>
      <c r="H42" s="27">
        <f>SUM(H39:H41)</f>
        <v>-181696</v>
      </c>
      <c r="I42" s="157"/>
    </row>
    <row r="43" spans="1:9" ht="21.75" customHeight="1" x14ac:dyDescent="0.45">
      <c r="A43" s="165"/>
      <c r="B43" s="148"/>
      <c r="C43" s="186"/>
      <c r="D43" s="148"/>
      <c r="E43" s="148"/>
      <c r="F43" s="82"/>
      <c r="G43" s="83"/>
      <c r="H43" s="82"/>
      <c r="I43" s="157"/>
    </row>
    <row r="44" spans="1:9" ht="22.5" customHeight="1" x14ac:dyDescent="0.5">
      <c r="A44" s="8" t="s">
        <v>87</v>
      </c>
      <c r="F44" s="32"/>
      <c r="G44" s="32"/>
      <c r="H44" s="32"/>
      <c r="I44" s="157"/>
    </row>
    <row r="45" spans="1:9" ht="22.5" customHeight="1" x14ac:dyDescent="0.5">
      <c r="A45" s="8" t="s">
        <v>74</v>
      </c>
      <c r="F45" s="32"/>
      <c r="G45" s="32"/>
      <c r="H45" s="32"/>
      <c r="I45" s="157"/>
    </row>
    <row r="46" spans="1:9" ht="22.5" customHeight="1" x14ac:dyDescent="0.5">
      <c r="A46" s="8"/>
      <c r="F46" s="32"/>
      <c r="G46" s="32"/>
      <c r="H46" s="32"/>
      <c r="I46" s="157"/>
    </row>
    <row r="47" spans="1:9" ht="21.75" customHeight="1" x14ac:dyDescent="0.5">
      <c r="A47" s="8"/>
      <c r="B47" s="255" t="s">
        <v>83</v>
      </c>
      <c r="C47" s="255"/>
      <c r="D47" s="255"/>
      <c r="F47" s="255" t="s">
        <v>84</v>
      </c>
      <c r="G47" s="255"/>
      <c r="H47" s="255"/>
      <c r="I47" s="157"/>
    </row>
    <row r="48" spans="1:9" ht="21.75" customHeight="1" x14ac:dyDescent="0.5">
      <c r="A48" s="8"/>
      <c r="B48" s="266" t="s">
        <v>125</v>
      </c>
      <c r="C48" s="266"/>
      <c r="D48" s="266"/>
      <c r="E48" s="67"/>
      <c r="F48" s="266" t="s">
        <v>125</v>
      </c>
      <c r="G48" s="266"/>
      <c r="H48" s="266"/>
      <c r="I48" s="157"/>
    </row>
    <row r="49" spans="1:9" ht="21.75" customHeight="1" x14ac:dyDescent="0.5">
      <c r="A49" s="8"/>
      <c r="B49" s="258" t="s">
        <v>122</v>
      </c>
      <c r="C49" s="258"/>
      <c r="D49" s="258"/>
      <c r="F49" s="258" t="s">
        <v>122</v>
      </c>
      <c r="G49" s="258"/>
      <c r="H49" s="258"/>
      <c r="I49" s="157"/>
    </row>
    <row r="50" spans="1:9" ht="21.75" customHeight="1" x14ac:dyDescent="0.45">
      <c r="A50" s="140"/>
      <c r="B50" s="141">
        <v>2563</v>
      </c>
      <c r="C50" s="142"/>
      <c r="D50" s="141">
        <v>2562</v>
      </c>
      <c r="E50" s="143"/>
      <c r="F50" s="141">
        <v>2563</v>
      </c>
      <c r="G50" s="142"/>
      <c r="H50" s="141">
        <v>2562</v>
      </c>
      <c r="I50" s="157"/>
    </row>
    <row r="51" spans="1:9" ht="21.75" customHeight="1" x14ac:dyDescent="0.45">
      <c r="A51" s="140"/>
      <c r="B51" s="265" t="s">
        <v>58</v>
      </c>
      <c r="C51" s="265"/>
      <c r="D51" s="265"/>
      <c r="E51" s="265"/>
      <c r="F51" s="265"/>
      <c r="G51" s="265"/>
      <c r="H51" s="265"/>
      <c r="I51" s="157"/>
    </row>
    <row r="52" spans="1:9" ht="22.5" customHeight="1" x14ac:dyDescent="0.45">
      <c r="A52" s="144" t="s">
        <v>26</v>
      </c>
      <c r="B52" s="148"/>
      <c r="C52" s="186"/>
      <c r="D52" s="148"/>
      <c r="E52" s="148"/>
      <c r="F52" s="70"/>
      <c r="G52" s="70"/>
      <c r="H52" s="70"/>
      <c r="I52" s="157"/>
    </row>
    <row r="53" spans="1:9" ht="22.5" customHeight="1" x14ac:dyDescent="0.45">
      <c r="A53" s="162" t="s">
        <v>15</v>
      </c>
      <c r="B53" s="174">
        <v>2099</v>
      </c>
      <c r="C53" s="186"/>
      <c r="D53" s="174">
        <v>2987</v>
      </c>
      <c r="E53" s="175"/>
      <c r="F53" s="174">
        <v>2930</v>
      </c>
      <c r="G53" s="176"/>
      <c r="H53" s="174">
        <v>2974</v>
      </c>
      <c r="I53" s="157"/>
    </row>
    <row r="54" spans="1:9" ht="22.5" customHeight="1" x14ac:dyDescent="0.45">
      <c r="A54" s="147" t="s">
        <v>156</v>
      </c>
      <c r="B54" s="174">
        <v>0</v>
      </c>
      <c r="C54" s="186"/>
      <c r="D54" s="174">
        <v>250000</v>
      </c>
      <c r="E54" s="177"/>
      <c r="F54" s="174">
        <v>0</v>
      </c>
      <c r="G54" s="176"/>
      <c r="H54" s="174">
        <v>250000</v>
      </c>
      <c r="I54" s="157"/>
    </row>
    <row r="55" spans="1:9" ht="22.5" hidden="1" customHeight="1" x14ac:dyDescent="0.45">
      <c r="A55" s="147" t="s">
        <v>129</v>
      </c>
      <c r="B55" s="178"/>
      <c r="C55" s="186"/>
      <c r="D55" s="178"/>
      <c r="E55" s="175"/>
      <c r="F55" s="174"/>
      <c r="G55" s="176"/>
      <c r="H55" s="174"/>
      <c r="I55" s="157"/>
    </row>
    <row r="56" spans="1:9" ht="22.5" customHeight="1" x14ac:dyDescent="0.45">
      <c r="A56" s="147" t="s">
        <v>157</v>
      </c>
      <c r="B56" s="70">
        <v>-1724</v>
      </c>
      <c r="C56" s="186"/>
      <c r="D56" s="70">
        <v>-86820</v>
      </c>
      <c r="E56" s="148"/>
      <c r="F56" s="70">
        <v>-1307</v>
      </c>
      <c r="G56" s="70"/>
      <c r="H56" s="70">
        <v>-2979</v>
      </c>
      <c r="I56" s="157"/>
    </row>
    <row r="57" spans="1:9" ht="22.5" customHeight="1" x14ac:dyDescent="0.45">
      <c r="A57" s="147" t="s">
        <v>140</v>
      </c>
      <c r="B57" s="182">
        <v>0</v>
      </c>
      <c r="C57" s="186"/>
      <c r="D57" s="182">
        <v>410</v>
      </c>
      <c r="E57" s="148"/>
      <c r="F57" s="182">
        <v>0</v>
      </c>
      <c r="G57" s="70"/>
      <c r="H57" s="182">
        <v>410</v>
      </c>
      <c r="I57" s="157"/>
    </row>
    <row r="58" spans="1:9" ht="22.5" hidden="1" customHeight="1" x14ac:dyDescent="0.45">
      <c r="A58" s="147" t="s">
        <v>130</v>
      </c>
      <c r="B58" s="178"/>
      <c r="C58" s="186"/>
      <c r="D58" s="178"/>
      <c r="E58" s="148"/>
      <c r="F58" s="179"/>
      <c r="G58" s="70"/>
      <c r="H58" s="179"/>
      <c r="I58" s="157"/>
    </row>
    <row r="59" spans="1:9" ht="22.5" hidden="1" customHeight="1" x14ac:dyDescent="0.45">
      <c r="A59" s="147" t="s">
        <v>145</v>
      </c>
      <c r="B59" s="178">
        <v>0</v>
      </c>
      <c r="C59" s="186"/>
      <c r="D59" s="178">
        <v>0</v>
      </c>
      <c r="E59" s="148"/>
      <c r="F59" s="179">
        <v>0</v>
      </c>
      <c r="G59" s="70"/>
      <c r="H59" s="179">
        <v>0</v>
      </c>
      <c r="I59" s="157"/>
    </row>
    <row r="60" spans="1:9" ht="22.5" hidden="1" customHeight="1" x14ac:dyDescent="0.45">
      <c r="A60" s="147" t="s">
        <v>119</v>
      </c>
      <c r="B60" s="172">
        <v>0</v>
      </c>
      <c r="C60" s="186"/>
      <c r="D60" s="172">
        <v>0</v>
      </c>
      <c r="E60" s="148"/>
      <c r="F60" s="172">
        <v>0</v>
      </c>
      <c r="G60" s="70"/>
      <c r="H60" s="172">
        <v>0</v>
      </c>
      <c r="I60" s="157"/>
    </row>
    <row r="61" spans="1:9" ht="22.5" customHeight="1" x14ac:dyDescent="0.45">
      <c r="A61" s="147" t="s">
        <v>160</v>
      </c>
      <c r="B61" s="172">
        <v>0</v>
      </c>
      <c r="C61" s="186"/>
      <c r="D61" s="172">
        <v>0</v>
      </c>
      <c r="E61" s="148"/>
      <c r="F61" s="172">
        <v>0</v>
      </c>
      <c r="G61" s="70"/>
      <c r="H61" s="70">
        <v>-64800</v>
      </c>
      <c r="I61" s="157"/>
    </row>
    <row r="62" spans="1:9" ht="22.5" customHeight="1" x14ac:dyDescent="0.45">
      <c r="A62" s="165" t="s">
        <v>158</v>
      </c>
      <c r="B62" s="166">
        <f>SUM(B53:B61)</f>
        <v>375</v>
      </c>
      <c r="C62" s="186"/>
      <c r="D62" s="166">
        <f>SUM(D53:D61)</f>
        <v>166577</v>
      </c>
      <c r="E62" s="148"/>
      <c r="F62" s="166">
        <f>SUM(F53:F61)</f>
        <v>1623</v>
      </c>
      <c r="G62" s="83"/>
      <c r="H62" s="166">
        <f>SUM(H53:H61)</f>
        <v>185605</v>
      </c>
      <c r="I62" s="157"/>
    </row>
    <row r="63" spans="1:9" ht="18.75" customHeight="1" x14ac:dyDescent="0.45">
      <c r="A63" s="140"/>
      <c r="B63" s="167"/>
      <c r="C63" s="186"/>
      <c r="D63" s="167"/>
      <c r="E63" s="143"/>
      <c r="F63" s="167"/>
      <c r="G63" s="168"/>
      <c r="H63" s="167"/>
      <c r="I63" s="157"/>
    </row>
    <row r="64" spans="1:9" ht="22.5" customHeight="1" x14ac:dyDescent="0.45">
      <c r="A64" s="144" t="s">
        <v>131</v>
      </c>
      <c r="B64" s="70"/>
      <c r="C64" s="186"/>
      <c r="D64" s="70"/>
      <c r="E64" s="145"/>
      <c r="F64" s="70"/>
      <c r="G64" s="70"/>
      <c r="H64" s="70"/>
      <c r="I64" s="157"/>
    </row>
    <row r="65" spans="1:9" ht="22.5" customHeight="1" x14ac:dyDescent="0.45">
      <c r="A65" s="248" t="s">
        <v>182</v>
      </c>
      <c r="B65" s="69"/>
      <c r="C65" s="235"/>
      <c r="D65" s="172"/>
      <c r="E65" s="249"/>
      <c r="F65" s="69"/>
      <c r="G65" s="69"/>
      <c r="H65" s="172"/>
      <c r="I65" s="157"/>
    </row>
    <row r="66" spans="1:9" ht="22.5" customHeight="1" x14ac:dyDescent="0.45">
      <c r="A66" s="150" t="s">
        <v>183</v>
      </c>
      <c r="B66" s="69">
        <v>-363</v>
      </c>
      <c r="C66" s="235"/>
      <c r="D66" s="172">
        <v>0</v>
      </c>
      <c r="E66" s="249"/>
      <c r="F66" s="69">
        <v>-363</v>
      </c>
      <c r="G66" s="69"/>
      <c r="H66" s="172">
        <v>0</v>
      </c>
      <c r="I66" s="157"/>
    </row>
    <row r="67" spans="1:9" ht="22.5" customHeight="1" x14ac:dyDescent="0.45">
      <c r="A67" s="165" t="s">
        <v>132</v>
      </c>
      <c r="B67" s="27">
        <f>SUM(B66:B66)</f>
        <v>-363</v>
      </c>
      <c r="C67" s="245"/>
      <c r="D67" s="27">
        <f>SUM(D66:D66)</f>
        <v>0</v>
      </c>
      <c r="E67" s="246"/>
      <c r="F67" s="27">
        <f>SUM(F66:F66)</f>
        <v>-363</v>
      </c>
      <c r="G67" s="247"/>
      <c r="H67" s="27">
        <f>SUM(H66:H66)</f>
        <v>0</v>
      </c>
      <c r="I67" s="157"/>
    </row>
    <row r="68" spans="1:9" ht="22.5" customHeight="1" x14ac:dyDescent="0.45">
      <c r="A68" s="152"/>
      <c r="B68" s="70"/>
      <c r="C68" s="186"/>
      <c r="D68" s="70"/>
      <c r="E68" s="148"/>
      <c r="F68" s="70"/>
      <c r="G68" s="70"/>
      <c r="H68" s="70"/>
    </row>
    <row r="69" spans="1:9" ht="22.5" customHeight="1" x14ac:dyDescent="0.45">
      <c r="A69" s="165" t="s">
        <v>159</v>
      </c>
      <c r="B69" s="71">
        <f>B42+B62+B67</f>
        <v>126839</v>
      </c>
      <c r="C69" s="186"/>
      <c r="D69" s="71">
        <f>D42+D62+D67</f>
        <v>-5469</v>
      </c>
      <c r="E69" s="148"/>
      <c r="F69" s="71">
        <f>F42+F62+F67</f>
        <v>132635</v>
      </c>
      <c r="G69" s="83"/>
      <c r="H69" s="71">
        <f>H42+H62+H67</f>
        <v>3909</v>
      </c>
      <c r="I69" s="146"/>
    </row>
    <row r="70" spans="1:9" ht="22.5" customHeight="1" x14ac:dyDescent="0.45">
      <c r="A70" s="105" t="s">
        <v>141</v>
      </c>
      <c r="B70" s="70">
        <f>'BS 3-4'!E10</f>
        <v>403659</v>
      </c>
      <c r="C70" s="186"/>
      <c r="D70" s="70">
        <v>309827</v>
      </c>
      <c r="E70" s="163"/>
      <c r="F70" s="70">
        <f>'BS 3-4'!I10</f>
        <v>385597</v>
      </c>
      <c r="G70" s="106"/>
      <c r="H70" s="169">
        <v>242152</v>
      </c>
      <c r="I70" s="149"/>
    </row>
    <row r="71" spans="1:9" ht="22.5" customHeight="1" thickBot="1" x14ac:dyDescent="0.5">
      <c r="A71" s="158" t="s">
        <v>142</v>
      </c>
      <c r="B71" s="103">
        <f>SUM(B69:B70)</f>
        <v>530498</v>
      </c>
      <c r="C71" s="186"/>
      <c r="D71" s="103">
        <f>SUM(D69:D70)</f>
        <v>304358</v>
      </c>
      <c r="E71" s="148"/>
      <c r="F71" s="103">
        <f>SUM(F69:F70)</f>
        <v>518232</v>
      </c>
      <c r="G71" s="83"/>
      <c r="H71" s="103">
        <f>SUM(H69:H70)</f>
        <v>246061</v>
      </c>
      <c r="I71" s="180"/>
    </row>
    <row r="72" spans="1:9" ht="11.25" customHeight="1" thickTop="1" x14ac:dyDescent="0.45">
      <c r="A72" s="158"/>
      <c r="B72" s="148"/>
      <c r="C72" s="186"/>
      <c r="D72" s="148"/>
      <c r="E72" s="148"/>
      <c r="F72" s="69"/>
      <c r="G72" s="69"/>
      <c r="H72" s="69"/>
    </row>
  </sheetData>
  <mergeCells count="14">
    <mergeCell ref="B4:D4"/>
    <mergeCell ref="F4:H4"/>
    <mergeCell ref="B5:D5"/>
    <mergeCell ref="F5:H5"/>
    <mergeCell ref="B6:D6"/>
    <mergeCell ref="F6:H6"/>
    <mergeCell ref="B51:H51"/>
    <mergeCell ref="B8:H8"/>
    <mergeCell ref="B47:D47"/>
    <mergeCell ref="F47:H47"/>
    <mergeCell ref="B48:D48"/>
    <mergeCell ref="F48:H48"/>
    <mergeCell ref="B49:D49"/>
    <mergeCell ref="F49:H49"/>
  </mergeCells>
  <printOptions horizontalCentered="1"/>
  <pageMargins left="0.7" right="0.7" top="0.48" bottom="0.5" header="0.5" footer="0.5"/>
  <pageSetup paperSize="9" scale="88" firstPageNumber="9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BS 3-4</vt:lpstr>
      <vt:lpstr>PL 5-6 </vt:lpstr>
      <vt:lpstr>SH รวม</vt:lpstr>
      <vt:lpstr>SH เฉพาะ</vt:lpstr>
      <vt:lpstr>Change รวม</vt:lpstr>
      <vt:lpstr>CH 7</vt:lpstr>
      <vt:lpstr>CH 8</vt:lpstr>
      <vt:lpstr>CF 9-10</vt:lpstr>
      <vt:lpstr>'BS 3-4'!Print_Area</vt:lpstr>
      <vt:lpstr>'CF 9-10'!Print_Area</vt:lpstr>
      <vt:lpstr>'CH 7'!Print_Area</vt:lpstr>
      <vt:lpstr>'CH 8'!Print_Area</vt:lpstr>
      <vt:lpstr>'Change รวม'!Print_Area</vt:lpstr>
      <vt:lpstr>'PL 5-6 '!Print_Area</vt:lpstr>
      <vt:lpstr>'SH เฉพาะ'!Print_Area</vt:lpstr>
      <vt:lpstr>'SH รวม'!Print_Area</vt:lpstr>
      <vt:lpstr>'Change รวม'!Print_Titles</vt:lpstr>
      <vt:lpstr>'SH เฉพาะ'!Print_Titles</vt:lpstr>
      <vt:lpstr>'SH รวม'!Print_Titles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Suphap</cp:lastModifiedBy>
  <cp:lastPrinted>2020-08-11T01:25:04Z</cp:lastPrinted>
  <dcterms:created xsi:type="dcterms:W3CDTF">2004-12-24T02:11:22Z</dcterms:created>
  <dcterms:modified xsi:type="dcterms:W3CDTF">2020-08-11T10:47:00Z</dcterms:modified>
</cp:coreProperties>
</file>